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inwestycje  " sheetId="1" r:id="rId1"/>
    <sheet name="dotacje z budżetu" sheetId="2" r:id="rId2"/>
    <sheet name="fundusz sołecki  " sheetId="3" r:id="rId3"/>
  </sheets>
  <definedNames>
    <definedName name="_xlnm.Print_Titles" localSheetId="0">'inwestycje  '!$8:$10</definedName>
  </definedNames>
  <calcPr fullCalcOnLoad="1"/>
</workbook>
</file>

<file path=xl/sharedStrings.xml><?xml version="1.0" encoding="utf-8"?>
<sst xmlns="http://schemas.openxmlformats.org/spreadsheetml/2006/main" count="360" uniqueCount="276">
  <si>
    <t>Nazwa</t>
  </si>
  <si>
    <t>Rady Miejskiej w Czempiniu</t>
  </si>
  <si>
    <t>Lp.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</si>
  <si>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</si>
  <si>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</si>
  <si>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</si>
  <si>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</si>
  <si>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</si>
  <si>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w tym:</t>
  </si>
  <si>
    <t>1.</t>
  </si>
  <si>
    <t>2.</t>
  </si>
  <si>
    <t>3.</t>
  </si>
  <si>
    <t>5.</t>
  </si>
  <si>
    <t>6.</t>
  </si>
  <si>
    <t>7.</t>
  </si>
  <si>
    <t>8.</t>
  </si>
  <si>
    <t>9.</t>
  </si>
  <si>
    <t>Razem:</t>
  </si>
  <si>
    <t>4.</t>
  </si>
  <si>
    <t>10.</t>
  </si>
  <si>
    <t>11.</t>
  </si>
  <si>
    <t>12.</t>
  </si>
  <si>
    <t>Zakupy inwestycyjne dla Przedszkola Samorządowego w Czempiniu /80104 § 6060/</t>
  </si>
  <si>
    <t>13.</t>
  </si>
  <si>
    <t>14.</t>
  </si>
  <si>
    <t>15.</t>
  </si>
  <si>
    <t>16.</t>
  </si>
  <si>
    <t>17.</t>
  </si>
  <si>
    <t>18.</t>
  </si>
  <si>
    <t>kredyt długoterminowy</t>
  </si>
  <si>
    <t>Wydatki na zakup udziałów Gminy Czempiń w Samorządowym Funduszu Poręczeń Kredytowych Sp. z o.o.  /75095 § 6010/</t>
  </si>
  <si>
    <t>Ułożenie warstwy wiążącej i ścieralnej na ulicy Towarowej i Północnej  /60016 § 6050/</t>
  </si>
  <si>
    <t>WYKAZ GMINNYCH WYDATKÓW MAJĄTKOWYCH NA 2016 r.</t>
  </si>
  <si>
    <t>Dotacja dla powiatu na dof.zadania "Przebudowa drogi powiatowej nr 2465P Czempiń-Iłówiec" /60014 § 6300/</t>
  </si>
  <si>
    <t>w tm:</t>
  </si>
  <si>
    <t>dotacja Powiat</t>
  </si>
  <si>
    <t>Projekt budowy drogi w Piechaninie od byłej szkoły do drogi wojewódzkiej  /60016 § 6050/</t>
  </si>
  <si>
    <t>Odtworzenie obiektu mostowego w miejscowości Zadory     /60016 § 6050/</t>
  </si>
  <si>
    <t>Projekt i budowa chodnika - Stare Tarnowo FS  /60016 § 6050/</t>
  </si>
  <si>
    <t>Zakup wiaty przystankowej w Rakówce - Nowy Gołębin FS             /60016 § 6060/</t>
  </si>
  <si>
    <t>Wykup gruntów pod drogi i inne  /70005 §6060/</t>
  </si>
  <si>
    <t>Zakup samochodu lekkiego dla ratownictwa technicznego                 / 75412 § 6060/</t>
  </si>
  <si>
    <t>Zakup stacji selektywnego wywoływania DSP 52  /75414 § 6060/</t>
  </si>
  <si>
    <t>Przebudowa toalet w SP Czempiń  /80101 § 6050/</t>
  </si>
  <si>
    <t>Zakup sprzętu na doposażenie istniejących obiektów sportowych i rekreacyjnych   /85153 § 6060/</t>
  </si>
  <si>
    <t>19.</t>
  </si>
  <si>
    <t>pożyczka WFOŚi GW</t>
  </si>
  <si>
    <t>20.</t>
  </si>
  <si>
    <t>Projekt modernizacji oczyszczalni ścieków w Czempiniu /90001 § 6050/</t>
  </si>
  <si>
    <t>21.</t>
  </si>
  <si>
    <t>Projekt kanalizacji sanitarnej Borowo-Gorzyce, Borowo-Gorzyczki -Nowy Gołębin  /90001 § 6050</t>
  </si>
  <si>
    <t>22.</t>
  </si>
  <si>
    <t>Dotacje dla podmiotów spoza sektora finansów publicznych na dofinansowanie budowy przydomowych oczyszczalni ścieków /90001 § 6230/</t>
  </si>
  <si>
    <t>23.</t>
  </si>
  <si>
    <t>Rozbudowa oświetlenia ulicznego  /90015 § 6050/</t>
  </si>
  <si>
    <t>24.</t>
  </si>
  <si>
    <t>Budowa przyłącza energetycznego na terenie boiska wiejskiego  Gorzyce FS   /90015 § 6050/</t>
  </si>
  <si>
    <t>25.</t>
  </si>
  <si>
    <t>Rozbudowa oświetlenia ulicznego do wsi - Nowe Tarnowo  FS /90015 § 6050/</t>
  </si>
  <si>
    <t>26.</t>
  </si>
  <si>
    <t>Rozbudowa  oświetlenia  ulicznego  Piotrkowice  FS                 /90015 § 6050/</t>
  </si>
  <si>
    <t>27.</t>
  </si>
  <si>
    <t>28.</t>
  </si>
  <si>
    <t>Wykonanie projektu budowy infrastruktury lekkoatletycznej w Gminie Czempiń /92695 § 6050/</t>
  </si>
  <si>
    <t>29.</t>
  </si>
  <si>
    <t>30.</t>
  </si>
  <si>
    <r>
      <t xml:space="preserve">Zakup siłowni zewnętrznej - osiedle nr 4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</si>
  <si>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Dotacja celowa z budżetu dla OSP w Czempiniu na zakup średniego samochodu ratowniczo - gaśniczego /75412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</si>
  <si>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r>
      <t xml:space="preserve">Projekt budowy ulic: Słowackiego, Chopina, Łąkowej, Wybickiego /60016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>6050/</t>
    </r>
  </si>
  <si>
    <r>
      <t xml:space="preserve">Projekt adaptacji budynku kina "Zorza" w Czempiniu na potrzeby działalności kulturalnej /70005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6050/</t>
    </r>
  </si>
  <si>
    <r>
      <t xml:space="preserve">Projekt nowego budynku Przedszkola przy ul. Nowej w Czempiniu /80104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</si>
  <si>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Wykup gruntów od Eko-Tech  /70005 §6060/</t>
  </si>
  <si>
    <r>
      <t xml:space="preserve">Projekt budowy kanalizacji sanitarnej w miejscowościach Piotrowo Pierwsze, Piotrowo Drugie i Zadory /90001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6050/</t>
    </r>
  </si>
  <si>
    <r>
      <t xml:space="preserve">Projekt budowy kanalizacji sanitarnej w Jarogniewicach i połączenie z Piotrkowicami /90001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6050/</t>
    </r>
  </si>
  <si>
    <r>
      <t xml:space="preserve">Projekt budowy kanalizacji sanitarnej w Słoninie i połączenie z Czempiniem /90001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6050/</t>
    </r>
  </si>
  <si>
    <t>Zakup Karuzeli na plac zabaw ul. Kuczmerowicza - osiedle nr 2   /92695 § 6060/</t>
  </si>
  <si>
    <t>31.</t>
  </si>
  <si>
    <t>32.</t>
  </si>
  <si>
    <t>33.</t>
  </si>
  <si>
    <t>34.</t>
  </si>
  <si>
    <t>35.</t>
  </si>
  <si>
    <t>36.</t>
  </si>
  <si>
    <t>37.</t>
  </si>
  <si>
    <t>38.</t>
  </si>
  <si>
    <r>
      <t xml:space="preserve">Dotacja celowa z budżetu dla OSP w Głuchowie na budowę strażnicy OSP /75412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</si>
  <si>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t>39.</t>
  </si>
  <si>
    <t>Dotacje dla podmiotów spoza sektora finansów publicznych na dofinansowanie zakupu i montażu lub wymiany żródeł energii /90005 § 6230/</t>
  </si>
  <si>
    <t>40.</t>
  </si>
  <si>
    <t>41.</t>
  </si>
  <si>
    <t>Odpłatne przejęcie urządzeń wodno-kanalizacyjnych od osób fizycznych i prawnych /90001 § 6050/</t>
  </si>
  <si>
    <r>
      <t xml:space="preserve">Wykup urządzeń wodno - kanalizacyjnych oraz wykup dokumentacji inwentaryzacyjnej sieci wodociągowych i agregatu prądotwórczego - hydrofornia Głuchowo - od Eko - Tech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>6060 i §6050/</t>
    </r>
  </si>
  <si>
    <t>42.</t>
  </si>
  <si>
    <t>Wysokość wydatków w 2016r.</t>
  </si>
  <si>
    <r>
      <t xml:space="preserve">Zakupy inwestycyjne dla Urzędu Gminy w Czemppiniu /75023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</si>
  <si>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Zakupy inwestycyjne dla Ośrodka Pomocy Społecznej w Czempiniu /85219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</si>
  <si>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Dotacja celowa z budżetu dla OSP w Czempiniu na zakup samochodu pożarniczego /75412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</si>
  <si>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r>
      <t xml:space="preserve">Modernizacja kotłowni w budynku przy ul. Parkowej w Czempiniu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</si>
  <si>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Modernizacja sali gimnastycznej w Szkole Podstawowej w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</si>
  <si>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43.</t>
  </si>
  <si>
    <t>44.</t>
  </si>
  <si>
    <t>45.</t>
  </si>
  <si>
    <t>46.</t>
  </si>
  <si>
    <t>47.</t>
  </si>
  <si>
    <t>48.</t>
  </si>
  <si>
    <t>49.</t>
  </si>
  <si>
    <r>
      <t xml:space="preserve">Budowa zintegrowanych funkcjonalnych punktów przesiadkowych wraz z doprowadzającą oraz ścieżki rowerowe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</si>
  <si>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50.</t>
  </si>
  <si>
    <t>51.</t>
  </si>
  <si>
    <r>
      <t xml:space="preserve">Budowa kanalizacji tłocznej  Borowo-Czempiń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</si>
  <si>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52.</t>
  </si>
  <si>
    <r>
      <t xml:space="preserve">Wykup nieruchomości od Eko-Tech (budynek hydroforni i studnia w Jasieniu)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</si>
  <si>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"Siądźmy przy ognisku!" - budowa miejsca integracyjnego w Starym Gołębinie /01095 § 6050/</t>
  </si>
  <si>
    <r>
      <t xml:space="preserve">"Gęsi rynek" - budowa miejsca integracji mieszkańców sołectwa Nowe Borówko  - I etap - budowa placu zabaw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</si>
  <si>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Wpłata na państwowy fundusz celowy - z przeznaczeniem na dofinansowanie zakupu radiowozu dla Komendy Powiatowej Policji w Kościanie /75405 § 6170/</t>
  </si>
  <si>
    <t>53.</t>
  </si>
  <si>
    <t>54.</t>
  </si>
  <si>
    <t>55.</t>
  </si>
  <si>
    <t>56.</t>
  </si>
  <si>
    <t>Rozbudowa  oświetlenia  ulicznego na Osiedlu nr 6               /90015 § 6050/</t>
  </si>
  <si>
    <t>Załącznik nr 3</t>
  </si>
  <si>
    <r>
      <t xml:space="preserve">Wydatki inwestycyjne na drogi gminne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</si>
  <si>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Modernizacja nawierzchni centralnej części rynku /60016 § 6050/</t>
  </si>
  <si>
    <t>dotacja z budżetu Państwa</t>
  </si>
  <si>
    <r>
      <t xml:space="preserve">Rozbudowa Przedszkola w Czempiniu przy ul. Nowej /80104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</si>
  <si>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57.</t>
  </si>
  <si>
    <t>58.</t>
  </si>
  <si>
    <r>
      <t xml:space="preserve">Wydatki na zakupy inwestycyjne na drogi gminne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</si>
  <si>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59.</t>
  </si>
  <si>
    <r>
      <t xml:space="preserve">Projekt budowy kanalizacji pomiędzy Piotrowem Pierwszym a Głuchowem wraz z budową pompowni w Piotrowie Pierwszym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</si>
  <si>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dla powiatu na dof. zadania pn. "Budowa hali sportowej przy Zespole Szkół Ponadgimnazjalnych im. Franciszka Ratajczaka w Kościanie"  /92601 § 6300/</t>
  </si>
  <si>
    <r>
      <t xml:space="preserve">Dotacja celowa z budżetu dla OSP w Czempiniu na zakup samochodu lekkiego z napędem szosowym 4x2 typu kontener /75412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</si>
  <si>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r>
      <t xml:space="preserve">Projekt przebudowy drogi do Nowego Borówka wraz ze ścieżką pieszo - rowerową i przebudową skrzyżowania z drogą powiatową 3899P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6050 - kwota 2.500 zł ze środków funduszu sołeckiego wsi Nowe Borówko/</t>
    </r>
  </si>
  <si>
    <t>60.</t>
  </si>
  <si>
    <t>Załącznik nr 4</t>
  </si>
  <si>
    <t>Budowa chodnika - etap I - Nowe Borówko  /60016 § 6050, w tym 3.300 zł z funduszu sołeckiego wsi Nowe Borówko/</t>
  </si>
  <si>
    <t>Przebudowa dróg gminnych w Czempiniu - ul.Fryderyka Chopina, ul.Juliusza Słowackiego, ul. Polna wraz z budową  kanalizacji deszczowej  /60016 § 6050/</t>
  </si>
  <si>
    <t>Attyka na dachu Szkoły Podstawowej w Głuchowie /80101 § 6050/</t>
  </si>
  <si>
    <t>Koncepcje architektoniczne sal sportowych przy szkołach podstawowych /80101 § 6050/</t>
  </si>
  <si>
    <t>61.</t>
  </si>
  <si>
    <t>62.</t>
  </si>
  <si>
    <t>Szatnie na boisko Uczniowskiego Klubu Sportowego AS Czempiń dla zawodników oraz uczniów Szkoły Podstawowej /92695 § 6050/</t>
  </si>
  <si>
    <t>Załącznik nr 5</t>
  </si>
  <si>
    <t>Plan dotacji udzielanych z budżetu Gminy na 2016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</si>
  <si>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</si>
  <si>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</si>
  <si>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</si>
  <si>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</si>
  <si>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</si>
  <si>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</si>
  <si>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</si>
  <si>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</si>
  <si>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</si>
  <si>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</si>
  <si>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</si>
  <si>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</si>
  <si>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</si>
  <si>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Gospodarka komunalna i ochrona środowiska</t>
  </si>
  <si>
    <t>90002</t>
  </si>
  <si>
    <t>Gospodarka odpadami</t>
  </si>
  <si>
    <t>2580</t>
  </si>
  <si>
    <t>Dotacja podmiotowa z budżetu dla jednostek niezaliczanych do sektora finasów publicznych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</si>
  <si>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</si>
  <si>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</si>
  <si>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</si>
  <si>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</si>
  <si>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</si>
  <si>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</si>
  <si>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</si>
  <si>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</si>
  <si>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RAZEM</t>
  </si>
  <si>
    <t>II Dotacje celowe</t>
  </si>
  <si>
    <t>010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</si>
  <si>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</si>
  <si>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</si>
  <si>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</si>
  <si>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</si>
  <si>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</si>
  <si>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</si>
  <si>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</si>
  <si>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60014</t>
  </si>
  <si>
    <t>Drogi publiczne powiatowe</t>
  </si>
  <si>
    <t>6300</t>
  </si>
  <si>
    <t>Dotacja celowa na pomoc finansową udzielaną między jst na dofinansowanie własnych zadań inwestycyjnych i zakupów inwestycyjnych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</si>
  <si>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</si>
  <si>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</si>
  <si>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</si>
  <si>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</si>
  <si>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</si>
  <si>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Dotacje celowe z budżetu na finansowanie lub dofinansowanie kosztów realizacji inwestycji i zakupów inwestycyjnych jednostek niezaliczanych do sektora finansów publicznych</t>
  </si>
  <si>
    <t>80195</t>
  </si>
  <si>
    <t>Pozostała działalność</t>
  </si>
  <si>
    <t>Ochrona zdrowia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</si>
  <si>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</si>
  <si>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</si>
  <si>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</si>
  <si>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</si>
  <si>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</si>
  <si>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</si>
  <si>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2320</t>
  </si>
  <si>
    <t>Dotacje celowe przekazane dla powiatu na zadania bieżące realizowane na podstawie porozumień (umów) między jednostkami samorządu terytorialnego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</si>
  <si>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</si>
  <si>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</si>
  <si>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</si>
  <si>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</si>
  <si>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</si>
  <si>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</si>
  <si>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</si>
  <si>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</si>
  <si>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</si>
  <si>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</si>
  <si>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</si>
  <si>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</si>
  <si>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Obiekty sportowe</t>
  </si>
  <si>
    <t>92605</t>
  </si>
  <si>
    <t>Zadania w zakresie kultury fizycznej i sportu</t>
  </si>
  <si>
    <t>III Dotacje przedmiotowe</t>
  </si>
  <si>
    <t>60013</t>
  </si>
  <si>
    <t>Drogi publiczne wojewódzkie</t>
  </si>
  <si>
    <t>2650</t>
  </si>
  <si>
    <t>Dotacja przedmiotowa z budżetu dla samorządowego zakładu budżetowego</t>
  </si>
  <si>
    <t>60016</t>
  </si>
  <si>
    <t>Drogi publiczne gminne</t>
  </si>
  <si>
    <t>Działalność usługowa</t>
  </si>
  <si>
    <t>71095</t>
  </si>
  <si>
    <t>Pomoc społeczna</t>
  </si>
  <si>
    <t>85215</t>
  </si>
  <si>
    <t>Dodatki mieszkaniowe</t>
  </si>
  <si>
    <t>Gospodarka komunalna i ochrona wód</t>
  </si>
  <si>
    <t>Oczyszczanie miast i wsi</t>
  </si>
  <si>
    <t>90004</t>
  </si>
  <si>
    <t>Utrzymanie zieleni w miastach i gminach</t>
  </si>
  <si>
    <r>
      <t xml:space="preserve">Adaptacja II piętra Gminnego budynku przy ul. Parkowej 2 w Czempiniu na pomieszczenia biurowe i punkt konsultacyjny OPS w Czempiniu. /85219  </t>
    </r>
    <r>
      <rPr>
        <sz val="8"/>
        <rFont val="Andalus"/>
        <family val="1"/>
      </rPr>
      <t>§</t>
    </r>
    <r>
      <rPr>
        <sz val="8"/>
        <rFont val="Arial"/>
        <family val="2"/>
      </rPr>
      <t xml:space="preserve"> 6050/</t>
    </r>
  </si>
  <si>
    <t>ZESTAWIENIE ŚRODKÓW SOŁECKICH NA 2016 ROK</t>
  </si>
  <si>
    <t>Sołectwo</t>
  </si>
  <si>
    <t>Razem zł</t>
  </si>
  <si>
    <t>W tym: dział, rozdział, paragraf</t>
  </si>
  <si>
    <t>01095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</si>
  <si>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</si>
  <si>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</si>
  <si>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</si>
  <si>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</si>
  <si>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</si>
  <si>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</si>
  <si>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</si>
  <si>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</si>
  <si>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 xml:space="preserve">          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</si>
  <si>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</si>
  <si>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</si>
  <si>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</si>
  <si>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</si>
  <si>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</si>
  <si>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</si>
  <si>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</si>
  <si>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</si>
  <si>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</si>
  <si>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</si>
  <si>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</si>
  <si>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</si>
  <si>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</si>
  <si>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</si>
  <si>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 xml:space="preserve">   </t>
  </si>
  <si>
    <t xml:space="preserve">do uchwały nr </t>
  </si>
  <si>
    <t>z dnia 1 sierpnia 2016r.</t>
  </si>
  <si>
    <t>do uchwały nr</t>
  </si>
  <si>
    <t xml:space="preserve">dotacja z Urzędu Marszałkowskiego </t>
  </si>
  <si>
    <r>
      <t xml:space="preserve">Zakup siłowni zewnętrznej -Fundusz sołecki wsi Stary Gołębin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</si>
  <si>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Zakup elementów na plac zabaw - Fundusz sołecki wsi Zadory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</si>
  <si>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Zakup zestawu zabawowego na plac zabaw - Fundusz sołecki wsi Srocko Wielkie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</si>
  <si>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Zakup elementów na plac zabaw - Fundusz sołecki wsi Piotrowo Pierwsze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</si>
  <si>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63.</t>
  </si>
  <si>
    <t>64.</t>
  </si>
  <si>
    <t>65.</t>
  </si>
  <si>
    <t>66.</t>
  </si>
  <si>
    <r>
      <t xml:space="preserve">"W cieniu dębu" - ścieżka edukacyjno - przyrodnicza w Czempiniu /63095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</si>
  <si>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67.</t>
  </si>
  <si>
    <r>
      <t xml:space="preserve">Czempiński szlak turystyczny "Czempiń na szklanych pocztówkach"/63003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</si>
</sst>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ndalus"/>
      <family val="1"/>
    </font>
    <font>
      <sz val="8"/>
      <name val="Czcionka tekstu podstawowego"/>
      <family val="0"/>
    </font>
    <font>
      <sz val="8"/>
      <name val="Arial"/>
      <family val="2"/>
    </font>
    <font>
      <b/>
      <i/>
      <sz val="9"/>
      <name val="Arial CE"/>
      <family val="0"/>
    </font>
    <font>
      <b/>
      <sz val="9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3" fontId="3" fillId="0" borderId="13" xfId="0" applyNumberFormat="1" applyFont="1" applyFill="1" applyBorder="1" applyAlignment="1">
      <alignment horizontal="right" vertical="top"/>
    </xf>
    <xf numFmtId="3" fontId="3" fillId="0" borderId="13" xfId="44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3" fontId="3" fillId="0" borderId="10" xfId="44" applyNumberFormat="1" applyFont="1" applyFill="1" applyBorder="1" applyAlignment="1">
      <alignment horizontal="right" vertical="top"/>
    </xf>
    <xf numFmtId="3" fontId="3" fillId="0" borderId="11" xfId="44" applyNumberFormat="1" applyFont="1" applyFill="1" applyBorder="1" applyAlignment="1">
      <alignment horizontal="right" vertical="top"/>
    </xf>
    <xf numFmtId="3" fontId="3" fillId="0" borderId="12" xfId="44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16" xfId="44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top" wrapText="1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3" fontId="3" fillId="0" borderId="15" xfId="44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justify" wrapText="1"/>
    </xf>
    <xf numFmtId="3" fontId="10" fillId="33" borderId="13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justify" wrapText="1"/>
    </xf>
    <xf numFmtId="3" fontId="9" fillId="0" borderId="13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justify" wrapText="1"/>
    </xf>
    <xf numFmtId="3" fontId="5" fillId="0" borderId="1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0" fontId="10" fillId="34" borderId="13" xfId="0" applyFont="1" applyFill="1" applyBorder="1" applyAlignment="1">
      <alignment horizontal="center" vertical="center"/>
    </xf>
    <xf numFmtId="49" fontId="10" fillId="34" borderId="18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justify" wrapText="1"/>
    </xf>
    <xf numFmtId="3" fontId="10" fillId="34" borderId="13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3" fontId="9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justify" wrapText="1"/>
    </xf>
    <xf numFmtId="3" fontId="5" fillId="0" borderId="13" xfId="0" applyNumberFormat="1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/>
    </xf>
    <xf numFmtId="49" fontId="10" fillId="33" borderId="17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/>
    </xf>
    <xf numFmtId="49" fontId="10" fillId="34" borderId="19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right" wrapText="1"/>
    </xf>
    <xf numFmtId="0" fontId="10" fillId="34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vertical="top" wrapText="1" shrinkToFit="1"/>
    </xf>
    <xf numFmtId="0" fontId="3" fillId="0" borderId="11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right" vertical="top" wrapText="1" shrinkToFi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20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7"/>
  <sheetViews>
    <sheetView tabSelected="1" zoomScalePageLayoutView="0" workbookViewId="0" topLeftCell="A31">
      <selection activeCell="B37" sqref="B37:B39"/>
    </sheetView>
  </sheetViews>
  <sheetFormatPr defaultColWidth="9.00390625" defaultRowHeight="12.75"/>
  <cols>
    <col min="1" max="1" width="3.875" style="26" customWidth="1"/>
    <col min="2" max="2" width="46.875" style="1" customWidth="1"/>
    <col min="3" max="3" width="16.625" style="1" customWidth="1"/>
    <col min="4" max="4" width="13.75390625" style="1" customWidth="1"/>
    <col min="5" max="5" width="12.625" style="1" customWidth="1"/>
    <col min="6" max="6" width="17.625" style="1" customWidth="1"/>
    <col min="7" max="7" width="19.75390625" style="2" customWidth="1"/>
    <col min="8" max="8" width="9.125" style="2" hidden="1" customWidth="1"/>
    <col min="9" max="9" width="9.125" style="2" customWidth="1"/>
    <col min="10" max="16384" width="9.125" style="2" customWidth="1"/>
  </cols>
  <sheetData>
    <row r="1" spans="1:6" s="1" customFormat="1" ht="12.75">
      <c r="A1" s="46"/>
      <c r="D1" s="5"/>
      <c r="F1" s="1" t="s">
        <v>119</v>
      </c>
    </row>
    <row r="2" spans="1:6" s="1" customFormat="1" ht="12.75">
      <c r="A2" s="46"/>
      <c r="D2" s="5"/>
      <c r="F2" s="1" t="s">
        <v>261</v>
      </c>
    </row>
    <row r="3" spans="1:6" s="1" customFormat="1" ht="12.75">
      <c r="A3" s="46"/>
      <c r="D3" s="5"/>
      <c r="F3" s="1" t="s">
        <v>1</v>
      </c>
    </row>
    <row r="4" spans="1:6" s="1" customFormat="1" ht="12" customHeight="1">
      <c r="A4" s="46"/>
      <c r="D4" s="5"/>
      <c r="F4" s="1" t="s">
        <v>262</v>
      </c>
    </row>
    <row r="5" spans="1:7" s="1" customFormat="1" ht="5.25" customHeight="1">
      <c r="A5" s="199" t="s">
        <v>32</v>
      </c>
      <c r="B5" s="199"/>
      <c r="C5" s="199"/>
      <c r="D5" s="199"/>
      <c r="E5" s="199"/>
      <c r="F5" s="199"/>
      <c r="G5" s="199"/>
    </row>
    <row r="6" spans="1:7" s="1" customFormat="1" ht="21" customHeight="1">
      <c r="A6" s="199"/>
      <c r="B6" s="199"/>
      <c r="C6" s="199"/>
      <c r="D6" s="199"/>
      <c r="E6" s="199"/>
      <c r="F6" s="199"/>
      <c r="G6" s="199"/>
    </row>
    <row r="7" spans="1:7" s="1" customFormat="1" ht="10.5" customHeight="1">
      <c r="A7" s="46"/>
      <c r="B7" s="4"/>
      <c r="C7" s="4"/>
      <c r="D7" s="4"/>
      <c r="E7" s="4"/>
      <c r="F7" s="4"/>
      <c r="G7" s="4"/>
    </row>
    <row r="8" spans="1:7" s="1" customFormat="1" ht="11.25">
      <c r="A8" s="200" t="s">
        <v>2</v>
      </c>
      <c r="B8" s="200" t="s">
        <v>0</v>
      </c>
      <c r="C8" s="201" t="s">
        <v>92</v>
      </c>
      <c r="D8" s="202" t="s">
        <v>3</v>
      </c>
      <c r="E8" s="202" t="s">
        <v>4</v>
      </c>
      <c r="F8" s="202" t="s">
        <v>5</v>
      </c>
      <c r="G8" s="202"/>
    </row>
    <row r="9" spans="1:7" s="1" customFormat="1" ht="9" customHeight="1">
      <c r="A9" s="200"/>
      <c r="B9" s="200"/>
      <c r="C9" s="201"/>
      <c r="D9" s="202"/>
      <c r="E9" s="202"/>
      <c r="F9" s="202"/>
      <c r="G9" s="202"/>
    </row>
    <row r="10" spans="1:7" s="1" customFormat="1" ht="17.25" customHeight="1">
      <c r="A10" s="200"/>
      <c r="B10" s="200"/>
      <c r="C10" s="201"/>
      <c r="D10" s="202"/>
      <c r="E10" s="202"/>
      <c r="F10" s="14" t="s">
        <v>6</v>
      </c>
      <c r="G10" s="14" t="s">
        <v>7</v>
      </c>
    </row>
    <row r="11" spans="1:7" s="1" customFormat="1" ht="14.25" customHeight="1">
      <c r="A11" s="182" t="s">
        <v>9</v>
      </c>
      <c r="B11" s="179" t="s">
        <v>112</v>
      </c>
      <c r="C11" s="53">
        <v>46936</v>
      </c>
      <c r="D11" s="54">
        <v>2016</v>
      </c>
      <c r="E11" s="54">
        <v>2016</v>
      </c>
      <c r="F11" s="31">
        <v>46936</v>
      </c>
      <c r="G11" s="52"/>
    </row>
    <row r="12" spans="1:7" s="1" customFormat="1" ht="12" customHeight="1">
      <c r="A12" s="183"/>
      <c r="B12" s="180"/>
      <c r="C12" s="170"/>
      <c r="D12" s="171"/>
      <c r="E12" s="171"/>
      <c r="F12" s="24" t="s">
        <v>8</v>
      </c>
      <c r="G12" s="176" t="s">
        <v>264</v>
      </c>
    </row>
    <row r="13" spans="1:7" s="1" customFormat="1" ht="12.75" customHeight="1">
      <c r="A13" s="184"/>
      <c r="B13" s="181"/>
      <c r="C13" s="172"/>
      <c r="D13" s="173"/>
      <c r="E13" s="173"/>
      <c r="F13" s="30">
        <v>21936</v>
      </c>
      <c r="G13" s="177"/>
    </row>
    <row r="14" spans="1:7" s="1" customFormat="1" ht="12" customHeight="1">
      <c r="A14" s="182" t="s">
        <v>10</v>
      </c>
      <c r="B14" s="179" t="s">
        <v>111</v>
      </c>
      <c r="C14" s="53">
        <v>43465</v>
      </c>
      <c r="D14" s="54">
        <v>2016</v>
      </c>
      <c r="E14" s="54">
        <v>2016</v>
      </c>
      <c r="F14" s="31">
        <v>43465</v>
      </c>
      <c r="G14" s="52"/>
    </row>
    <row r="15" spans="1:7" s="1" customFormat="1" ht="12.75" customHeight="1">
      <c r="A15" s="183"/>
      <c r="B15" s="180"/>
      <c r="C15" s="170"/>
      <c r="D15" s="171"/>
      <c r="E15" s="171"/>
      <c r="F15" s="24" t="s">
        <v>8</v>
      </c>
      <c r="G15" s="176" t="s">
        <v>264</v>
      </c>
    </row>
    <row r="16" spans="1:7" s="1" customFormat="1" ht="12" customHeight="1">
      <c r="A16" s="184"/>
      <c r="B16" s="181"/>
      <c r="C16" s="172"/>
      <c r="D16" s="173"/>
      <c r="E16" s="173"/>
      <c r="F16" s="30">
        <v>18465</v>
      </c>
      <c r="G16" s="177"/>
    </row>
    <row r="17" spans="1:7" s="1" customFormat="1" ht="12.75" customHeight="1">
      <c r="A17" s="191" t="s">
        <v>11</v>
      </c>
      <c r="B17" s="185" t="s">
        <v>33</v>
      </c>
      <c r="C17" s="10">
        <v>658000</v>
      </c>
      <c r="D17" s="21">
        <v>2016</v>
      </c>
      <c r="E17" s="21">
        <v>2016</v>
      </c>
      <c r="F17" s="27">
        <v>658000</v>
      </c>
      <c r="G17" s="47"/>
    </row>
    <row r="18" spans="1:7" s="1" customFormat="1" ht="10.5" customHeight="1">
      <c r="A18" s="192"/>
      <c r="B18" s="186"/>
      <c r="C18" s="11"/>
      <c r="D18" s="9"/>
      <c r="E18" s="9"/>
      <c r="F18" s="28" t="s">
        <v>8</v>
      </c>
      <c r="G18" s="194" t="s">
        <v>29</v>
      </c>
    </row>
    <row r="19" spans="1:7" s="1" customFormat="1" ht="12.75" customHeight="1">
      <c r="A19" s="193"/>
      <c r="B19" s="187"/>
      <c r="C19" s="12"/>
      <c r="D19" s="13"/>
      <c r="E19" s="13"/>
      <c r="F19" s="29">
        <v>529000</v>
      </c>
      <c r="G19" s="195"/>
    </row>
    <row r="20" spans="1:7" s="1" customFormat="1" ht="27" customHeight="1">
      <c r="A20" s="21" t="s">
        <v>18</v>
      </c>
      <c r="B20" s="25" t="s">
        <v>31</v>
      </c>
      <c r="C20" s="10">
        <v>86000</v>
      </c>
      <c r="D20" s="21">
        <v>2015</v>
      </c>
      <c r="E20" s="15">
        <v>2016</v>
      </c>
      <c r="F20" s="20">
        <v>86000</v>
      </c>
      <c r="G20" s="49"/>
    </row>
    <row r="21" spans="1:7" s="1" customFormat="1" ht="24.75" customHeight="1">
      <c r="A21" s="15" t="s">
        <v>12</v>
      </c>
      <c r="B21" s="16" t="s">
        <v>68</v>
      </c>
      <c r="C21" s="17">
        <v>29520</v>
      </c>
      <c r="D21" s="15">
        <v>2015</v>
      </c>
      <c r="E21" s="13">
        <v>2016</v>
      </c>
      <c r="F21" s="29">
        <v>29520</v>
      </c>
      <c r="G21" s="48"/>
    </row>
    <row r="22" spans="1:8" s="1" customFormat="1" ht="30" customHeight="1">
      <c r="A22" s="21" t="s">
        <v>13</v>
      </c>
      <c r="B22" s="16" t="s">
        <v>134</v>
      </c>
      <c r="C22" s="17">
        <v>15300</v>
      </c>
      <c r="D22" s="15">
        <v>2016</v>
      </c>
      <c r="E22" s="13">
        <v>2016</v>
      </c>
      <c r="F22" s="29">
        <v>15300</v>
      </c>
      <c r="G22" s="6"/>
      <c r="H22" s="3"/>
    </row>
    <row r="23" spans="1:7" s="1" customFormat="1" ht="29.25" customHeight="1">
      <c r="A23" s="21" t="s">
        <v>14</v>
      </c>
      <c r="B23" s="16" t="s">
        <v>121</v>
      </c>
      <c r="C23" s="30">
        <v>90400</v>
      </c>
      <c r="D23" s="13">
        <v>2016</v>
      </c>
      <c r="E23" s="13">
        <v>2016</v>
      </c>
      <c r="F23" s="31">
        <v>90400</v>
      </c>
      <c r="G23" s="6"/>
    </row>
    <row r="24" spans="1:7" s="1" customFormat="1" ht="42" customHeight="1">
      <c r="A24" s="21" t="s">
        <v>15</v>
      </c>
      <c r="B24" s="25" t="s">
        <v>105</v>
      </c>
      <c r="C24" s="24">
        <v>20000</v>
      </c>
      <c r="D24" s="9">
        <v>2016</v>
      </c>
      <c r="E24" s="51">
        <v>2017</v>
      </c>
      <c r="F24" s="32">
        <v>20000</v>
      </c>
      <c r="G24" s="6"/>
    </row>
    <row r="25" spans="1:7" s="1" customFormat="1" ht="12.75" customHeight="1">
      <c r="A25" s="191" t="s">
        <v>16</v>
      </c>
      <c r="B25" s="185" t="s">
        <v>135</v>
      </c>
      <c r="C25" s="188">
        <v>3173941</v>
      </c>
      <c r="D25" s="191">
        <v>2013</v>
      </c>
      <c r="E25" s="196">
        <v>2016</v>
      </c>
      <c r="F25" s="32">
        <v>3173941</v>
      </c>
      <c r="G25" s="6"/>
    </row>
    <row r="26" spans="1:7" s="1" customFormat="1" ht="13.5" customHeight="1">
      <c r="A26" s="192"/>
      <c r="B26" s="186"/>
      <c r="C26" s="189"/>
      <c r="D26" s="192"/>
      <c r="E26" s="197"/>
      <c r="F26" s="33" t="s">
        <v>34</v>
      </c>
      <c r="G26" s="8"/>
    </row>
    <row r="27" spans="1:7" s="1" customFormat="1" ht="15" customHeight="1">
      <c r="A27" s="192"/>
      <c r="B27" s="186"/>
      <c r="C27" s="189"/>
      <c r="D27" s="192"/>
      <c r="E27" s="197"/>
      <c r="F27" s="33">
        <v>900000</v>
      </c>
      <c r="G27" s="8" t="s">
        <v>35</v>
      </c>
    </row>
    <row r="28" spans="1:7" s="1" customFormat="1" ht="15" customHeight="1">
      <c r="A28" s="192"/>
      <c r="B28" s="186"/>
      <c r="C28" s="189"/>
      <c r="D28" s="192"/>
      <c r="E28" s="197"/>
      <c r="F28" s="56">
        <v>400000</v>
      </c>
      <c r="G28" s="8" t="s">
        <v>29</v>
      </c>
    </row>
    <row r="29" spans="1:10" s="1" customFormat="1" ht="13.5" customHeight="1">
      <c r="A29" s="193"/>
      <c r="B29" s="187"/>
      <c r="C29" s="190"/>
      <c r="D29" s="193"/>
      <c r="E29" s="198"/>
      <c r="F29" s="34">
        <v>1723941</v>
      </c>
      <c r="G29" s="22" t="s">
        <v>122</v>
      </c>
      <c r="J29" s="42"/>
    </row>
    <row r="30" spans="1:10" s="1" customFormat="1" ht="26.25" customHeight="1">
      <c r="A30" s="21" t="s">
        <v>19</v>
      </c>
      <c r="B30" s="16" t="s">
        <v>36</v>
      </c>
      <c r="C30" s="17">
        <v>15744</v>
      </c>
      <c r="D30" s="15">
        <v>2015</v>
      </c>
      <c r="E30" s="13">
        <v>2016</v>
      </c>
      <c r="F30" s="29">
        <v>15744</v>
      </c>
      <c r="G30" s="7"/>
      <c r="J30" s="43"/>
    </row>
    <row r="31" spans="1:10" s="1" customFormat="1" ht="24" customHeight="1">
      <c r="A31" s="15" t="s">
        <v>20</v>
      </c>
      <c r="B31" s="25" t="s">
        <v>37</v>
      </c>
      <c r="C31" s="10">
        <v>60600</v>
      </c>
      <c r="D31" s="21">
        <v>2015</v>
      </c>
      <c r="E31" s="21">
        <v>2016</v>
      </c>
      <c r="F31" s="31">
        <v>60600</v>
      </c>
      <c r="G31" s="35"/>
      <c r="J31" s="42"/>
    </row>
    <row r="32" spans="1:7" s="1" customFormat="1" ht="18" customHeight="1">
      <c r="A32" s="15" t="s">
        <v>21</v>
      </c>
      <c r="B32" s="45" t="s">
        <v>38</v>
      </c>
      <c r="C32" s="17">
        <v>9028</v>
      </c>
      <c r="D32" s="15">
        <v>2016</v>
      </c>
      <c r="E32" s="15">
        <v>2016</v>
      </c>
      <c r="F32" s="19">
        <v>9028</v>
      </c>
      <c r="G32" s="35"/>
    </row>
    <row r="33" spans="1:7" s="1" customFormat="1" ht="54" customHeight="1">
      <c r="A33" s="15" t="s">
        <v>23</v>
      </c>
      <c r="B33" s="45" t="s">
        <v>131</v>
      </c>
      <c r="C33" s="17">
        <v>27500</v>
      </c>
      <c r="D33" s="15">
        <v>2016</v>
      </c>
      <c r="E33" s="15">
        <v>2016</v>
      </c>
      <c r="F33" s="19">
        <v>27500</v>
      </c>
      <c r="G33" s="35"/>
    </row>
    <row r="34" spans="1:7" s="1" customFormat="1" ht="22.5" customHeight="1">
      <c r="A34" s="15" t="s">
        <v>24</v>
      </c>
      <c r="B34" s="45" t="s">
        <v>120</v>
      </c>
      <c r="C34" s="17">
        <v>0</v>
      </c>
      <c r="D34" s="15">
        <v>2016</v>
      </c>
      <c r="E34" s="15">
        <v>2016</v>
      </c>
      <c r="F34" s="19">
        <v>0</v>
      </c>
      <c r="G34" s="35"/>
    </row>
    <row r="35" spans="1:7" s="1" customFormat="1" ht="22.5" customHeight="1">
      <c r="A35" s="15" t="s">
        <v>25</v>
      </c>
      <c r="B35" s="45" t="s">
        <v>126</v>
      </c>
      <c r="C35" s="17">
        <v>40000</v>
      </c>
      <c r="D35" s="15">
        <v>2016</v>
      </c>
      <c r="E35" s="15">
        <v>2016</v>
      </c>
      <c r="F35" s="19">
        <v>40000</v>
      </c>
      <c r="G35" s="35"/>
    </row>
    <row r="36" spans="1:7" s="1" customFormat="1" ht="24" customHeight="1">
      <c r="A36" s="15" t="s">
        <v>26</v>
      </c>
      <c r="B36" s="16" t="s">
        <v>39</v>
      </c>
      <c r="C36" s="17">
        <v>4500</v>
      </c>
      <c r="D36" s="15">
        <v>2016</v>
      </c>
      <c r="E36" s="15">
        <v>2016</v>
      </c>
      <c r="F36" s="19">
        <v>4500</v>
      </c>
      <c r="G36" s="18"/>
    </row>
    <row r="37" spans="1:7" s="1" customFormat="1" ht="13.5" customHeight="1">
      <c r="A37" s="191" t="s">
        <v>27</v>
      </c>
      <c r="B37" s="185" t="s">
        <v>275</v>
      </c>
      <c r="C37" s="10">
        <v>28536</v>
      </c>
      <c r="D37" s="21">
        <v>2016</v>
      </c>
      <c r="E37" s="21">
        <v>2016</v>
      </c>
      <c r="F37" s="31">
        <v>28536</v>
      </c>
      <c r="G37" s="6"/>
    </row>
    <row r="38" spans="1:7" s="1" customFormat="1" ht="14.25" customHeight="1">
      <c r="A38" s="192"/>
      <c r="B38" s="186"/>
      <c r="C38" s="11"/>
      <c r="D38" s="9"/>
      <c r="E38" s="9"/>
      <c r="F38" s="24" t="s">
        <v>8</v>
      </c>
      <c r="G38" s="176" t="s">
        <v>264</v>
      </c>
    </row>
    <row r="39" spans="1:7" s="1" customFormat="1" ht="15.75" customHeight="1">
      <c r="A39" s="193"/>
      <c r="B39" s="187"/>
      <c r="C39" s="12"/>
      <c r="D39" s="13"/>
      <c r="E39" s="13"/>
      <c r="F39" s="30">
        <v>13700</v>
      </c>
      <c r="G39" s="177"/>
    </row>
    <row r="40" spans="1:7" s="1" customFormat="1" ht="31.5" customHeight="1">
      <c r="A40" s="15" t="s">
        <v>28</v>
      </c>
      <c r="B40" s="44" t="s">
        <v>273</v>
      </c>
      <c r="C40" s="12">
        <v>26100</v>
      </c>
      <c r="D40" s="13">
        <v>2016</v>
      </c>
      <c r="E40" s="13">
        <v>2016</v>
      </c>
      <c r="F40" s="30">
        <v>26100</v>
      </c>
      <c r="G40" s="174"/>
    </row>
    <row r="41" spans="1:7" s="1" customFormat="1" ht="28.5" customHeight="1">
      <c r="A41" s="15" t="s">
        <v>45</v>
      </c>
      <c r="B41" s="16" t="s">
        <v>69</v>
      </c>
      <c r="C41" s="17">
        <v>23862</v>
      </c>
      <c r="D41" s="15">
        <v>2015</v>
      </c>
      <c r="E41" s="15">
        <v>2016</v>
      </c>
      <c r="F41" s="19">
        <v>23862</v>
      </c>
      <c r="G41" s="18"/>
    </row>
    <row r="42" spans="1:7" s="1" customFormat="1" ht="28.5" customHeight="1">
      <c r="A42" s="15" t="s">
        <v>47</v>
      </c>
      <c r="B42" s="16" t="s">
        <v>96</v>
      </c>
      <c r="C42" s="17">
        <v>40000</v>
      </c>
      <c r="D42" s="15">
        <v>2016</v>
      </c>
      <c r="E42" s="15">
        <v>2016</v>
      </c>
      <c r="F42" s="19">
        <v>40000</v>
      </c>
      <c r="G42" s="18"/>
    </row>
    <row r="43" spans="1:8" s="1" customFormat="1" ht="18" customHeight="1">
      <c r="A43" s="15" t="s">
        <v>49</v>
      </c>
      <c r="B43" s="16" t="s">
        <v>40</v>
      </c>
      <c r="C43" s="17">
        <v>105400</v>
      </c>
      <c r="D43" s="15">
        <v>2016</v>
      </c>
      <c r="E43" s="15">
        <v>2016</v>
      </c>
      <c r="F43" s="19">
        <v>105400</v>
      </c>
      <c r="G43" s="35"/>
      <c r="H43" s="3"/>
    </row>
    <row r="44" spans="1:8" s="1" customFormat="1" ht="21.75" customHeight="1">
      <c r="A44" s="13" t="s">
        <v>51</v>
      </c>
      <c r="B44" s="16" t="s">
        <v>71</v>
      </c>
      <c r="C44" s="19">
        <v>115000</v>
      </c>
      <c r="D44" s="15">
        <v>2016</v>
      </c>
      <c r="E44" s="15">
        <v>2016</v>
      </c>
      <c r="F44" s="19">
        <v>115000</v>
      </c>
      <c r="G44" s="35"/>
      <c r="H44" s="3"/>
    </row>
    <row r="45" spans="1:8" s="1" customFormat="1" ht="33.75" customHeight="1">
      <c r="A45" s="15" t="s">
        <v>53</v>
      </c>
      <c r="B45" s="44" t="s">
        <v>93</v>
      </c>
      <c r="C45" s="30">
        <v>36955</v>
      </c>
      <c r="D45" s="13">
        <v>2016</v>
      </c>
      <c r="E45" s="13">
        <v>2016</v>
      </c>
      <c r="F45" s="30">
        <v>36955</v>
      </c>
      <c r="G45" s="41"/>
      <c r="H45" s="3"/>
    </row>
    <row r="46" spans="1:8" s="1" customFormat="1" ht="27.75" customHeight="1">
      <c r="A46" s="15" t="s">
        <v>55</v>
      </c>
      <c r="B46" s="37" t="s">
        <v>30</v>
      </c>
      <c r="C46" s="17">
        <v>10000</v>
      </c>
      <c r="D46" s="15">
        <v>2016</v>
      </c>
      <c r="E46" s="15">
        <v>2016</v>
      </c>
      <c r="F46" s="19">
        <v>10000</v>
      </c>
      <c r="G46" s="35"/>
      <c r="H46" s="3"/>
    </row>
    <row r="47" spans="1:8" s="1" customFormat="1" ht="37.5" customHeight="1">
      <c r="A47" s="15" t="s">
        <v>57</v>
      </c>
      <c r="B47" s="16" t="s">
        <v>113</v>
      </c>
      <c r="C47" s="17">
        <v>15000</v>
      </c>
      <c r="D47" s="15">
        <v>2016</v>
      </c>
      <c r="E47" s="15">
        <v>2016</v>
      </c>
      <c r="F47" s="19">
        <v>15000</v>
      </c>
      <c r="G47" s="35"/>
      <c r="H47" s="3"/>
    </row>
    <row r="48" spans="1:8" s="1" customFormat="1" ht="25.5" customHeight="1">
      <c r="A48" s="15" t="s">
        <v>59</v>
      </c>
      <c r="B48" s="16" t="s">
        <v>41</v>
      </c>
      <c r="C48" s="17">
        <v>40000</v>
      </c>
      <c r="D48" s="15">
        <v>2016</v>
      </c>
      <c r="E48" s="15">
        <v>2017</v>
      </c>
      <c r="F48" s="19">
        <v>40000</v>
      </c>
      <c r="G48" s="35"/>
      <c r="H48" s="3"/>
    </row>
    <row r="49" spans="1:8" s="1" customFormat="1" ht="33.75" customHeight="1">
      <c r="A49" s="15" t="s">
        <v>61</v>
      </c>
      <c r="B49" s="16" t="s">
        <v>67</v>
      </c>
      <c r="C49" s="17">
        <v>400000</v>
      </c>
      <c r="D49" s="15">
        <v>2015</v>
      </c>
      <c r="E49" s="13">
        <v>2017</v>
      </c>
      <c r="F49" s="30">
        <v>400000</v>
      </c>
      <c r="G49" s="35"/>
      <c r="H49" s="3"/>
    </row>
    <row r="50" spans="1:8" s="1" customFormat="1" ht="43.5" customHeight="1">
      <c r="A50" s="15" t="s">
        <v>62</v>
      </c>
      <c r="B50" s="16" t="s">
        <v>130</v>
      </c>
      <c r="C50" s="17">
        <v>80000</v>
      </c>
      <c r="D50" s="15">
        <v>2016</v>
      </c>
      <c r="E50" s="15">
        <v>2016</v>
      </c>
      <c r="F50" s="19">
        <v>80000</v>
      </c>
      <c r="G50" s="35"/>
      <c r="H50" s="3"/>
    </row>
    <row r="51" spans="1:8" s="1" customFormat="1" ht="33.75" customHeight="1">
      <c r="A51" s="15" t="s">
        <v>64</v>
      </c>
      <c r="B51" s="16" t="s">
        <v>95</v>
      </c>
      <c r="C51" s="17">
        <v>50000</v>
      </c>
      <c r="D51" s="15">
        <v>2016</v>
      </c>
      <c r="E51" s="13">
        <v>2016</v>
      </c>
      <c r="F51" s="30">
        <v>50000</v>
      </c>
      <c r="G51" s="35"/>
      <c r="H51" s="3"/>
    </row>
    <row r="52" spans="1:8" s="1" customFormat="1" ht="33.75" customHeight="1">
      <c r="A52" s="15" t="s">
        <v>65</v>
      </c>
      <c r="B52" s="16" t="s">
        <v>84</v>
      </c>
      <c r="C52" s="17">
        <v>45774</v>
      </c>
      <c r="D52" s="15">
        <v>2016</v>
      </c>
      <c r="E52" s="13">
        <v>2016</v>
      </c>
      <c r="F52" s="30">
        <v>45774</v>
      </c>
      <c r="G52" s="35"/>
      <c r="H52" s="3"/>
    </row>
    <row r="53" spans="1:8" s="1" customFormat="1" ht="18" customHeight="1">
      <c r="A53" s="15" t="s">
        <v>76</v>
      </c>
      <c r="B53" s="16" t="s">
        <v>42</v>
      </c>
      <c r="C53" s="17">
        <v>7776</v>
      </c>
      <c r="D53" s="15">
        <v>2016</v>
      </c>
      <c r="E53" s="13">
        <v>2016</v>
      </c>
      <c r="F53" s="29">
        <v>7776</v>
      </c>
      <c r="G53" s="35"/>
      <c r="H53" s="3"/>
    </row>
    <row r="54" spans="1:8" s="1" customFormat="1" ht="27" customHeight="1">
      <c r="A54" s="15" t="s">
        <v>77</v>
      </c>
      <c r="B54" s="16" t="s">
        <v>136</v>
      </c>
      <c r="C54" s="17">
        <v>90000</v>
      </c>
      <c r="D54" s="15">
        <v>2016</v>
      </c>
      <c r="E54" s="13">
        <v>2016</v>
      </c>
      <c r="F54" s="29">
        <v>90000</v>
      </c>
      <c r="G54" s="35"/>
      <c r="H54" s="3"/>
    </row>
    <row r="55" spans="1:8" s="1" customFormat="1" ht="30.75" customHeight="1">
      <c r="A55" s="15" t="s">
        <v>78</v>
      </c>
      <c r="B55" s="16" t="s">
        <v>137</v>
      </c>
      <c r="C55" s="17">
        <v>20000</v>
      </c>
      <c r="D55" s="15">
        <v>2016</v>
      </c>
      <c r="E55" s="13">
        <v>2016</v>
      </c>
      <c r="F55" s="29">
        <v>20000</v>
      </c>
      <c r="G55" s="35"/>
      <c r="H55" s="3"/>
    </row>
    <row r="56" spans="1:8" s="1" customFormat="1" ht="20.25" customHeight="1">
      <c r="A56" s="15" t="s">
        <v>79</v>
      </c>
      <c r="B56" s="16" t="s">
        <v>43</v>
      </c>
      <c r="C56" s="17">
        <v>70000</v>
      </c>
      <c r="D56" s="15">
        <v>2016</v>
      </c>
      <c r="E56" s="13">
        <v>2016</v>
      </c>
      <c r="F56" s="29">
        <v>70000</v>
      </c>
      <c r="G56" s="35"/>
      <c r="H56" s="3"/>
    </row>
    <row r="57" spans="1:8" s="1" customFormat="1" ht="31.5" customHeight="1">
      <c r="A57" s="15" t="s">
        <v>80</v>
      </c>
      <c r="B57" s="16" t="s">
        <v>97</v>
      </c>
      <c r="C57" s="17">
        <v>20000</v>
      </c>
      <c r="D57" s="15">
        <v>2016</v>
      </c>
      <c r="E57" s="15">
        <v>2016</v>
      </c>
      <c r="F57" s="20">
        <v>20000</v>
      </c>
      <c r="G57" s="35"/>
      <c r="H57" s="3"/>
    </row>
    <row r="58" spans="1:8" s="1" customFormat="1" ht="31.5" customHeight="1">
      <c r="A58" s="21" t="s">
        <v>81</v>
      </c>
      <c r="B58" s="16" t="s">
        <v>70</v>
      </c>
      <c r="C58" s="17">
        <v>40000</v>
      </c>
      <c r="D58" s="15">
        <v>2016</v>
      </c>
      <c r="E58" s="15">
        <v>2016</v>
      </c>
      <c r="F58" s="20">
        <v>40000</v>
      </c>
      <c r="G58" s="35"/>
      <c r="H58" s="3"/>
    </row>
    <row r="59" spans="1:8" s="1" customFormat="1" ht="15" customHeight="1">
      <c r="A59" s="178" t="s">
        <v>82</v>
      </c>
      <c r="B59" s="185" t="s">
        <v>123</v>
      </c>
      <c r="C59" s="188">
        <v>1440000</v>
      </c>
      <c r="D59" s="191">
        <v>2016</v>
      </c>
      <c r="E59" s="191">
        <v>2017</v>
      </c>
      <c r="F59" s="27">
        <v>1440000</v>
      </c>
      <c r="G59" s="40"/>
      <c r="H59" s="3"/>
    </row>
    <row r="60" spans="1:8" s="1" customFormat="1" ht="13.5" customHeight="1">
      <c r="A60" s="178"/>
      <c r="B60" s="186"/>
      <c r="C60" s="189"/>
      <c r="D60" s="192"/>
      <c r="E60" s="192"/>
      <c r="F60" s="28" t="s">
        <v>8</v>
      </c>
      <c r="G60" s="7"/>
      <c r="H60" s="3"/>
    </row>
    <row r="61" spans="1:8" s="1" customFormat="1" ht="12.75" customHeight="1">
      <c r="A61" s="178"/>
      <c r="B61" s="187"/>
      <c r="C61" s="190"/>
      <c r="D61" s="193"/>
      <c r="E61" s="193"/>
      <c r="F61" s="29">
        <v>1420000</v>
      </c>
      <c r="G61" s="41" t="s">
        <v>29</v>
      </c>
      <c r="H61" s="3"/>
    </row>
    <row r="62" spans="1:7" s="1" customFormat="1" ht="27" customHeight="1">
      <c r="A62" s="15" t="s">
        <v>83</v>
      </c>
      <c r="B62" s="16" t="s">
        <v>22</v>
      </c>
      <c r="C62" s="17">
        <v>20000</v>
      </c>
      <c r="D62" s="15">
        <v>2016</v>
      </c>
      <c r="E62" s="13">
        <v>2016</v>
      </c>
      <c r="F62" s="29">
        <v>20000</v>
      </c>
      <c r="G62" s="6"/>
    </row>
    <row r="63" spans="1:7" s="1" customFormat="1" ht="26.25" customHeight="1">
      <c r="A63" s="15" t="s">
        <v>85</v>
      </c>
      <c r="B63" s="16" t="s">
        <v>44</v>
      </c>
      <c r="C63" s="17">
        <v>16000</v>
      </c>
      <c r="D63" s="15">
        <v>2016</v>
      </c>
      <c r="E63" s="13">
        <v>2016</v>
      </c>
      <c r="F63" s="29">
        <v>16000</v>
      </c>
      <c r="G63" s="18"/>
    </row>
    <row r="64" spans="1:7" s="1" customFormat="1" ht="26.25" customHeight="1">
      <c r="A64" s="15" t="s">
        <v>87</v>
      </c>
      <c r="B64" s="16" t="s">
        <v>94</v>
      </c>
      <c r="C64" s="17">
        <v>5000</v>
      </c>
      <c r="D64" s="15">
        <v>2016</v>
      </c>
      <c r="E64" s="15">
        <v>2016</v>
      </c>
      <c r="F64" s="20">
        <v>5000</v>
      </c>
      <c r="G64" s="18"/>
    </row>
    <row r="65" spans="1:7" s="1" customFormat="1" ht="18" customHeight="1">
      <c r="A65" s="191" t="s">
        <v>88</v>
      </c>
      <c r="B65" s="206" t="s">
        <v>231</v>
      </c>
      <c r="C65" s="10">
        <v>300000</v>
      </c>
      <c r="D65" s="21">
        <v>2016</v>
      </c>
      <c r="E65" s="21">
        <v>2016</v>
      </c>
      <c r="F65" s="27">
        <v>300000</v>
      </c>
      <c r="G65" s="6"/>
    </row>
    <row r="66" spans="1:7" s="1" customFormat="1" ht="12" customHeight="1">
      <c r="A66" s="192"/>
      <c r="B66" s="207"/>
      <c r="C66" s="11"/>
      <c r="D66" s="9"/>
      <c r="E66" s="9"/>
      <c r="F66" s="28" t="s">
        <v>8</v>
      </c>
      <c r="G66" s="8"/>
    </row>
    <row r="67" spans="1:7" s="1" customFormat="1" ht="13.5" customHeight="1">
      <c r="A67" s="193"/>
      <c r="B67" s="208"/>
      <c r="C67" s="12"/>
      <c r="D67" s="13"/>
      <c r="E67" s="13"/>
      <c r="F67" s="29">
        <v>280000</v>
      </c>
      <c r="G67" s="22" t="s">
        <v>29</v>
      </c>
    </row>
    <row r="68" spans="1:7" s="1" customFormat="1" ht="25.5" customHeight="1">
      <c r="A68" s="21" t="s">
        <v>91</v>
      </c>
      <c r="B68" s="25" t="s">
        <v>89</v>
      </c>
      <c r="C68" s="57">
        <v>74404.77</v>
      </c>
      <c r="D68" s="21">
        <v>2014</v>
      </c>
      <c r="E68" s="21">
        <v>2022</v>
      </c>
      <c r="F68" s="57">
        <v>74404.77</v>
      </c>
      <c r="G68" s="6"/>
    </row>
    <row r="69" spans="1:7" s="1" customFormat="1" ht="9.75" customHeight="1">
      <c r="A69" s="191" t="s">
        <v>98</v>
      </c>
      <c r="B69" s="185" t="s">
        <v>108</v>
      </c>
      <c r="C69" s="188">
        <v>813008</v>
      </c>
      <c r="D69" s="191">
        <v>2009</v>
      </c>
      <c r="E69" s="196">
        <v>2016</v>
      </c>
      <c r="F69" s="31">
        <v>813008</v>
      </c>
      <c r="G69" s="6"/>
    </row>
    <row r="70" spans="1:7" s="1" customFormat="1" ht="12" customHeight="1">
      <c r="A70" s="192"/>
      <c r="B70" s="186"/>
      <c r="C70" s="189"/>
      <c r="D70" s="192"/>
      <c r="E70" s="197"/>
      <c r="F70" s="24" t="s">
        <v>8</v>
      </c>
      <c r="G70" s="8"/>
    </row>
    <row r="71" spans="1:7" s="1" customFormat="1" ht="12" customHeight="1">
      <c r="A71" s="192"/>
      <c r="B71" s="186"/>
      <c r="C71" s="189"/>
      <c r="D71" s="192"/>
      <c r="E71" s="197"/>
      <c r="F71" s="24">
        <v>500000</v>
      </c>
      <c r="G71" s="8" t="s">
        <v>46</v>
      </c>
    </row>
    <row r="72" spans="1:7" s="1" customFormat="1" ht="11.25" customHeight="1">
      <c r="A72" s="193"/>
      <c r="B72" s="187"/>
      <c r="C72" s="190"/>
      <c r="D72" s="193"/>
      <c r="E72" s="198"/>
      <c r="F72" s="12">
        <v>300000</v>
      </c>
      <c r="G72" s="22" t="s">
        <v>29</v>
      </c>
    </row>
    <row r="73" spans="1:7" s="1" customFormat="1" ht="21.75" customHeight="1">
      <c r="A73" s="13" t="s">
        <v>99</v>
      </c>
      <c r="B73" s="16" t="s">
        <v>48</v>
      </c>
      <c r="C73" s="17">
        <v>178719</v>
      </c>
      <c r="D73" s="15">
        <v>2015</v>
      </c>
      <c r="E73" s="15">
        <v>2016</v>
      </c>
      <c r="F73" s="30">
        <v>178719</v>
      </c>
      <c r="G73" s="18"/>
    </row>
    <row r="74" spans="1:7" s="1" customFormat="1" ht="24" customHeight="1">
      <c r="A74" s="15" t="s">
        <v>100</v>
      </c>
      <c r="B74" s="25" t="s">
        <v>50</v>
      </c>
      <c r="C74" s="10">
        <v>89790</v>
      </c>
      <c r="D74" s="21">
        <v>2015</v>
      </c>
      <c r="E74" s="15">
        <v>2016</v>
      </c>
      <c r="F74" s="20">
        <v>89790</v>
      </c>
      <c r="G74" s="49"/>
    </row>
    <row r="75" spans="1:7" s="1" customFormat="1" ht="25.5" customHeight="1">
      <c r="A75" s="15" t="s">
        <v>101</v>
      </c>
      <c r="B75" s="16" t="s">
        <v>72</v>
      </c>
      <c r="C75" s="17">
        <v>49000</v>
      </c>
      <c r="D75" s="15">
        <v>2014</v>
      </c>
      <c r="E75" s="15">
        <v>2016</v>
      </c>
      <c r="F75" s="20">
        <v>49000</v>
      </c>
      <c r="G75" s="49"/>
    </row>
    <row r="76" spans="1:7" s="1" customFormat="1" ht="24.75" customHeight="1">
      <c r="A76" s="15" t="s">
        <v>102</v>
      </c>
      <c r="B76" s="16" t="s">
        <v>73</v>
      </c>
      <c r="C76" s="17">
        <v>54000</v>
      </c>
      <c r="D76" s="15">
        <v>2014</v>
      </c>
      <c r="E76" s="15">
        <v>2016</v>
      </c>
      <c r="F76" s="20">
        <v>54000</v>
      </c>
      <c r="G76" s="49"/>
    </row>
    <row r="77" spans="1:7" s="1" customFormat="1" ht="27" customHeight="1">
      <c r="A77" s="15" t="s">
        <v>103</v>
      </c>
      <c r="B77" s="16" t="s">
        <v>74</v>
      </c>
      <c r="C77" s="17">
        <v>49000</v>
      </c>
      <c r="D77" s="15">
        <v>2014</v>
      </c>
      <c r="E77" s="15">
        <v>2016</v>
      </c>
      <c r="F77" s="20">
        <v>49000</v>
      </c>
      <c r="G77" s="49"/>
    </row>
    <row r="78" spans="1:7" s="1" customFormat="1" ht="27" customHeight="1">
      <c r="A78" s="21" t="s">
        <v>104</v>
      </c>
      <c r="B78" s="25" t="s">
        <v>128</v>
      </c>
      <c r="C78" s="10">
        <v>30000</v>
      </c>
      <c r="D78" s="21">
        <v>2016</v>
      </c>
      <c r="E78" s="21">
        <v>2016</v>
      </c>
      <c r="F78" s="27">
        <v>30000</v>
      </c>
      <c r="G78" s="47"/>
    </row>
    <row r="79" spans="1:7" s="1" customFormat="1" ht="23.25" customHeight="1">
      <c r="A79" s="191" t="s">
        <v>106</v>
      </c>
      <c r="B79" s="185" t="s">
        <v>90</v>
      </c>
      <c r="C79" s="10">
        <v>402363</v>
      </c>
      <c r="D79" s="21">
        <v>2016</v>
      </c>
      <c r="E79" s="21">
        <v>2016</v>
      </c>
      <c r="F79" s="27">
        <v>402363</v>
      </c>
      <c r="G79" s="47"/>
    </row>
    <row r="80" spans="1:7" s="1" customFormat="1" ht="10.5" customHeight="1">
      <c r="A80" s="192"/>
      <c r="B80" s="186"/>
      <c r="C80" s="11"/>
      <c r="D80" s="9"/>
      <c r="E80" s="9"/>
      <c r="F80" s="24"/>
      <c r="G80" s="8"/>
    </row>
    <row r="81" spans="1:7" s="1" customFormat="1" ht="16.5" customHeight="1">
      <c r="A81" s="193"/>
      <c r="B81" s="187"/>
      <c r="C81" s="12"/>
      <c r="D81" s="13"/>
      <c r="E81" s="13"/>
      <c r="F81" s="30"/>
      <c r="G81" s="22"/>
    </row>
    <row r="82" spans="1:7" s="1" customFormat="1" ht="12" customHeight="1">
      <c r="A82" s="191" t="s">
        <v>107</v>
      </c>
      <c r="B82" s="185" t="s">
        <v>110</v>
      </c>
      <c r="C82" s="10">
        <v>300865</v>
      </c>
      <c r="D82" s="21">
        <v>2016</v>
      </c>
      <c r="E82" s="21">
        <v>2016</v>
      </c>
      <c r="F82" s="31">
        <v>300865</v>
      </c>
      <c r="G82" s="6"/>
    </row>
    <row r="83" spans="1:7" s="1" customFormat="1" ht="15" customHeight="1">
      <c r="A83" s="192"/>
      <c r="B83" s="186"/>
      <c r="C83" s="11"/>
      <c r="D83" s="9"/>
      <c r="E83" s="9"/>
      <c r="F83" s="24" t="s">
        <v>8</v>
      </c>
      <c r="G83" s="8"/>
    </row>
    <row r="84" spans="1:7" s="1" customFormat="1" ht="15" customHeight="1">
      <c r="A84" s="193"/>
      <c r="B84" s="187"/>
      <c r="C84" s="12"/>
      <c r="D84" s="13"/>
      <c r="E84" s="13"/>
      <c r="F84" s="30">
        <v>300000</v>
      </c>
      <c r="G84" s="22" t="s">
        <v>29</v>
      </c>
    </row>
    <row r="85" spans="1:7" s="1" customFormat="1" ht="41.25" customHeight="1">
      <c r="A85" s="15" t="s">
        <v>109</v>
      </c>
      <c r="B85" s="16" t="s">
        <v>52</v>
      </c>
      <c r="C85" s="17">
        <v>3000</v>
      </c>
      <c r="D85" s="15">
        <v>2016</v>
      </c>
      <c r="E85" s="15">
        <v>2016</v>
      </c>
      <c r="F85" s="20">
        <v>3000</v>
      </c>
      <c r="G85" s="49"/>
    </row>
    <row r="86" spans="1:7" s="1" customFormat="1" ht="41.25" customHeight="1">
      <c r="A86" s="21" t="s">
        <v>114</v>
      </c>
      <c r="B86" s="16" t="s">
        <v>86</v>
      </c>
      <c r="C86" s="10">
        <v>6000</v>
      </c>
      <c r="D86" s="21">
        <v>2016</v>
      </c>
      <c r="E86" s="21">
        <v>2016</v>
      </c>
      <c r="F86" s="27">
        <v>6000</v>
      </c>
      <c r="G86" s="47"/>
    </row>
    <row r="87" spans="1:7" s="1" customFormat="1" ht="27.75" customHeight="1">
      <c r="A87" s="21" t="s">
        <v>115</v>
      </c>
      <c r="B87" s="36" t="s">
        <v>54</v>
      </c>
      <c r="C87" s="10">
        <v>80000</v>
      </c>
      <c r="D87" s="21">
        <v>2016</v>
      </c>
      <c r="E87" s="21">
        <v>2016</v>
      </c>
      <c r="F87" s="31">
        <v>80000</v>
      </c>
      <c r="G87" s="47"/>
    </row>
    <row r="88" spans="1:7" s="1" customFormat="1" ht="27" customHeight="1">
      <c r="A88" s="15" t="s">
        <v>116</v>
      </c>
      <c r="B88" s="16" t="s">
        <v>56</v>
      </c>
      <c r="C88" s="17">
        <v>1300</v>
      </c>
      <c r="D88" s="15">
        <v>2016</v>
      </c>
      <c r="E88" s="15">
        <v>2016</v>
      </c>
      <c r="F88" s="20">
        <v>1300</v>
      </c>
      <c r="G88" s="49"/>
    </row>
    <row r="89" spans="1:7" s="1" customFormat="1" ht="28.5" customHeight="1">
      <c r="A89" s="15" t="s">
        <v>117</v>
      </c>
      <c r="B89" s="36" t="s">
        <v>58</v>
      </c>
      <c r="C89" s="17">
        <v>5000</v>
      </c>
      <c r="D89" s="15">
        <v>2016</v>
      </c>
      <c r="E89" s="15">
        <v>2016</v>
      </c>
      <c r="F89" s="20">
        <v>5000</v>
      </c>
      <c r="G89" s="49"/>
    </row>
    <row r="90" spans="1:7" s="1" customFormat="1" ht="31.5" customHeight="1">
      <c r="A90" s="15" t="s">
        <v>124</v>
      </c>
      <c r="B90" s="45" t="s">
        <v>60</v>
      </c>
      <c r="C90" s="17">
        <v>4500</v>
      </c>
      <c r="D90" s="15">
        <v>2016</v>
      </c>
      <c r="E90" s="15">
        <v>2016</v>
      </c>
      <c r="F90" s="19">
        <v>4500</v>
      </c>
      <c r="G90" s="49"/>
    </row>
    <row r="91" spans="1:7" s="1" customFormat="1" ht="25.5" customHeight="1">
      <c r="A91" s="21" t="s">
        <v>125</v>
      </c>
      <c r="B91" s="45" t="s">
        <v>118</v>
      </c>
      <c r="C91" s="10">
        <v>12283</v>
      </c>
      <c r="D91" s="21">
        <v>2016</v>
      </c>
      <c r="E91" s="55">
        <v>2016</v>
      </c>
      <c r="F91" s="31">
        <v>12283</v>
      </c>
      <c r="G91" s="47"/>
    </row>
    <row r="92" spans="1:8" s="1" customFormat="1" ht="24" customHeight="1">
      <c r="A92" s="191" t="s">
        <v>127</v>
      </c>
      <c r="B92" s="185" t="s">
        <v>129</v>
      </c>
      <c r="C92" s="188">
        <v>500000</v>
      </c>
      <c r="D92" s="191">
        <v>2016</v>
      </c>
      <c r="E92" s="196">
        <v>2016</v>
      </c>
      <c r="F92" s="31">
        <v>500000</v>
      </c>
      <c r="G92" s="203" t="s">
        <v>29</v>
      </c>
      <c r="H92" s="3">
        <f>SUM(F11,F14,F17,F20,F21,F22,F23,F24,F25,F30,F31,F32,F33,F34,F35,F36,F37,F40,F41,F42,F43,F44)</f>
        <v>4659832</v>
      </c>
    </row>
    <row r="93" spans="1:8" s="1" customFormat="1" ht="9.75" customHeight="1">
      <c r="A93" s="192"/>
      <c r="B93" s="186"/>
      <c r="C93" s="189"/>
      <c r="D93" s="192"/>
      <c r="E93" s="197"/>
      <c r="F93" s="24" t="s">
        <v>8</v>
      </c>
      <c r="G93" s="204"/>
      <c r="H93" s="3">
        <f>SUM(F45,F46,F47,F48,F49,F50,F51,F52,F53,F54,F55,F56,F57,F58,F59,F62,F63,F64,F65,F68,F69,F73,F74)</f>
        <v>3862426.77</v>
      </c>
    </row>
    <row r="94" spans="1:8" s="1" customFormat="1" ht="10.5" customHeight="1">
      <c r="A94" s="193"/>
      <c r="B94" s="187"/>
      <c r="C94" s="190"/>
      <c r="D94" s="193"/>
      <c r="E94" s="198"/>
      <c r="F94" s="50">
        <v>500000</v>
      </c>
      <c r="G94" s="205"/>
      <c r="H94" s="3">
        <f>SUM(F75,F76,F77,F78,F79,F82,F85,F86,F87,F88,F89,F90,F91,F92,F95,F96,F97,F98,F99,F100,F101,F102)</f>
        <v>1620164</v>
      </c>
    </row>
    <row r="95" spans="1:7" s="1" customFormat="1" ht="24.75" customHeight="1">
      <c r="A95" s="15" t="s">
        <v>132</v>
      </c>
      <c r="B95" s="16" t="s">
        <v>63</v>
      </c>
      <c r="C95" s="17">
        <v>49815</v>
      </c>
      <c r="D95" s="15">
        <v>2015</v>
      </c>
      <c r="E95" s="15">
        <v>2016</v>
      </c>
      <c r="F95" s="30">
        <v>49815</v>
      </c>
      <c r="G95" s="49"/>
    </row>
    <row r="96" spans="1:7" s="1" customFormat="1" ht="38.25" customHeight="1">
      <c r="A96" s="15" t="s">
        <v>138</v>
      </c>
      <c r="B96" s="59" t="s">
        <v>140</v>
      </c>
      <c r="C96" s="17">
        <v>40000</v>
      </c>
      <c r="D96" s="15">
        <v>2016</v>
      </c>
      <c r="E96" s="15">
        <v>2016</v>
      </c>
      <c r="F96" s="30">
        <v>40000</v>
      </c>
      <c r="G96" s="49"/>
    </row>
    <row r="97" spans="1:7" s="1" customFormat="1" ht="25.5" customHeight="1">
      <c r="A97" s="15" t="s">
        <v>139</v>
      </c>
      <c r="B97" s="16" t="s">
        <v>75</v>
      </c>
      <c r="C97" s="17">
        <v>5500</v>
      </c>
      <c r="D97" s="15">
        <v>2016</v>
      </c>
      <c r="E97" s="15">
        <v>2016</v>
      </c>
      <c r="F97" s="19">
        <v>5500</v>
      </c>
      <c r="G97" s="49"/>
    </row>
    <row r="98" spans="1:7" s="1" customFormat="1" ht="15.75" customHeight="1">
      <c r="A98" s="15" t="s">
        <v>269</v>
      </c>
      <c r="B98" s="16" t="s">
        <v>66</v>
      </c>
      <c r="C98" s="17">
        <v>7869</v>
      </c>
      <c r="D98" s="15">
        <v>2016</v>
      </c>
      <c r="E98" s="13">
        <v>2016</v>
      </c>
      <c r="F98" s="29">
        <v>7869</v>
      </c>
      <c r="G98" s="47"/>
    </row>
    <row r="99" spans="1:7" s="1" customFormat="1" ht="27.75" customHeight="1">
      <c r="A99" s="15" t="s">
        <v>270</v>
      </c>
      <c r="B99" s="16" t="s">
        <v>265</v>
      </c>
      <c r="C99" s="17">
        <v>5043</v>
      </c>
      <c r="D99" s="15">
        <v>2016</v>
      </c>
      <c r="E99" s="13">
        <v>2016</v>
      </c>
      <c r="F99" s="29">
        <v>5043</v>
      </c>
      <c r="G99" s="47"/>
    </row>
    <row r="100" spans="1:7" s="1" customFormat="1" ht="33.75" customHeight="1">
      <c r="A100" s="15" t="s">
        <v>271</v>
      </c>
      <c r="B100" s="16" t="s">
        <v>266</v>
      </c>
      <c r="C100" s="17">
        <v>3813</v>
      </c>
      <c r="D100" s="15">
        <v>2016</v>
      </c>
      <c r="E100" s="13">
        <v>2016</v>
      </c>
      <c r="F100" s="29">
        <v>3813</v>
      </c>
      <c r="G100" s="47"/>
    </row>
    <row r="101" spans="1:7" s="1" customFormat="1" ht="31.5" customHeight="1">
      <c r="A101" s="15" t="s">
        <v>272</v>
      </c>
      <c r="B101" s="16" t="s">
        <v>267</v>
      </c>
      <c r="C101" s="17">
        <v>7000</v>
      </c>
      <c r="D101" s="15">
        <v>2016</v>
      </c>
      <c r="E101" s="13">
        <v>2016</v>
      </c>
      <c r="F101" s="29">
        <v>7000</v>
      </c>
      <c r="G101" s="47"/>
    </row>
    <row r="102" spans="1:7" s="1" customFormat="1" ht="26.25" customHeight="1">
      <c r="A102" s="15" t="s">
        <v>274</v>
      </c>
      <c r="B102" s="16" t="s">
        <v>268</v>
      </c>
      <c r="C102" s="17">
        <v>3813</v>
      </c>
      <c r="D102" s="15">
        <v>2016</v>
      </c>
      <c r="E102" s="13">
        <v>2016</v>
      </c>
      <c r="F102" s="29">
        <v>3813</v>
      </c>
      <c r="G102" s="47"/>
    </row>
    <row r="103" spans="1:7" s="1" customFormat="1" ht="13.5" customHeight="1">
      <c r="A103" s="46"/>
      <c r="C103" s="3"/>
      <c r="E103" s="23" t="s">
        <v>17</v>
      </c>
      <c r="F103" s="58">
        <f>SUM(H92:H94)</f>
        <v>10142422.77</v>
      </c>
      <c r="G103" s="49"/>
    </row>
    <row r="104" spans="1:7" s="1" customFormat="1" ht="20.25" customHeight="1">
      <c r="A104" s="46"/>
      <c r="C104" s="3"/>
      <c r="E104" s="38"/>
      <c r="F104" s="39"/>
      <c r="G104" s="42"/>
    </row>
    <row r="105" spans="1:7" s="1" customFormat="1" ht="20.25" customHeight="1">
      <c r="A105" s="46"/>
      <c r="C105" s="3"/>
      <c r="E105" s="38"/>
      <c r="F105" s="39"/>
      <c r="G105" s="42"/>
    </row>
    <row r="106" spans="1:7" s="1" customFormat="1" ht="20.25" customHeight="1">
      <c r="A106" s="46"/>
      <c r="C106" s="3"/>
      <c r="E106" s="38"/>
      <c r="F106" s="39"/>
      <c r="G106" s="42"/>
    </row>
    <row r="107" s="1" customFormat="1" ht="11.25">
      <c r="A107" s="46"/>
    </row>
  </sheetData>
  <sheetProtection/>
  <mergeCells count="46">
    <mergeCell ref="A65:A67"/>
    <mergeCell ref="B65:B67"/>
    <mergeCell ref="A82:A84"/>
    <mergeCell ref="B82:B84"/>
    <mergeCell ref="A79:A81"/>
    <mergeCell ref="E92:E94"/>
    <mergeCell ref="B79:B81"/>
    <mergeCell ref="G92:G94"/>
    <mergeCell ref="A92:A94"/>
    <mergeCell ref="B92:B94"/>
    <mergeCell ref="C92:C94"/>
    <mergeCell ref="D92:D94"/>
    <mergeCell ref="A69:A72"/>
    <mergeCell ref="B69:B72"/>
    <mergeCell ref="C69:C72"/>
    <mergeCell ref="D69:D72"/>
    <mergeCell ref="E69:E72"/>
    <mergeCell ref="A5:G6"/>
    <mergeCell ref="A8:A10"/>
    <mergeCell ref="B8:B10"/>
    <mergeCell ref="C8:C10"/>
    <mergeCell ref="D8:D10"/>
    <mergeCell ref="E8:E10"/>
    <mergeCell ref="F8:G9"/>
    <mergeCell ref="G18:G19"/>
    <mergeCell ref="A25:A29"/>
    <mergeCell ref="B25:B29"/>
    <mergeCell ref="C25:C29"/>
    <mergeCell ref="D25:D29"/>
    <mergeCell ref="E25:E29"/>
    <mergeCell ref="D59:D61"/>
    <mergeCell ref="E59:E61"/>
    <mergeCell ref="A17:A19"/>
    <mergeCell ref="B17:B19"/>
    <mergeCell ref="A37:A39"/>
    <mergeCell ref="B37:B39"/>
    <mergeCell ref="G38:G39"/>
    <mergeCell ref="A59:A61"/>
    <mergeCell ref="B11:B13"/>
    <mergeCell ref="A11:A13"/>
    <mergeCell ref="G12:G13"/>
    <mergeCell ref="A14:A16"/>
    <mergeCell ref="B14:B16"/>
    <mergeCell ref="G15:G16"/>
    <mergeCell ref="B59:B61"/>
    <mergeCell ref="C59:C6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94"/>
  <sheetViews>
    <sheetView zoomScalePageLayoutView="0" workbookViewId="0" topLeftCell="A31">
      <selection activeCell="F38" sqref="F38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5.875" style="0" customWidth="1"/>
    <col min="4" max="4" width="48.625" style="0" customWidth="1"/>
    <col min="5" max="5" width="11.125" style="0" customWidth="1"/>
    <col min="6" max="6" width="12.375" style="0" customWidth="1"/>
  </cols>
  <sheetData>
    <row r="1" spans="5:8" ht="12.75">
      <c r="E1" s="2" t="s">
        <v>133</v>
      </c>
      <c r="G1" s="2"/>
      <c r="H1" s="2"/>
    </row>
    <row r="2" spans="5:8" ht="12.75">
      <c r="E2" s="216" t="s">
        <v>263</v>
      </c>
      <c r="F2" s="216"/>
      <c r="G2" s="1"/>
      <c r="H2" s="1"/>
    </row>
    <row r="3" spans="5:8" ht="12.75">
      <c r="E3" s="1" t="s">
        <v>1</v>
      </c>
      <c r="G3" s="1"/>
      <c r="H3" s="1"/>
    </row>
    <row r="4" spans="5:8" ht="12.75">
      <c r="E4" s="1" t="s">
        <v>262</v>
      </c>
      <c r="G4" s="1"/>
      <c r="H4" s="1"/>
    </row>
    <row r="5" spans="5:8" ht="5.25" customHeight="1">
      <c r="E5" s="1"/>
      <c r="G5" s="1"/>
      <c r="H5" s="1"/>
    </row>
    <row r="6" ht="12.75">
      <c r="A6" t="s">
        <v>142</v>
      </c>
    </row>
    <row r="7" ht="7.5" customHeight="1"/>
    <row r="8" s="61" customFormat="1" ht="18.75">
      <c r="A8" s="61" t="s">
        <v>143</v>
      </c>
    </row>
    <row r="9" ht="5.25" customHeight="1"/>
    <row r="10" spans="1:6" s="62" customFormat="1" ht="13.5" customHeight="1">
      <c r="A10" s="213" t="s">
        <v>144</v>
      </c>
      <c r="B10" s="213" t="s">
        <v>145</v>
      </c>
      <c r="C10" s="213" t="s">
        <v>146</v>
      </c>
      <c r="D10" s="213" t="s">
        <v>0</v>
      </c>
      <c r="E10" s="215" t="s">
        <v>147</v>
      </c>
      <c r="F10" s="215"/>
    </row>
    <row r="11" spans="1:6" s="62" customFormat="1" ht="42" customHeight="1">
      <c r="A11" s="213"/>
      <c r="B11" s="213"/>
      <c r="C11" s="213"/>
      <c r="D11" s="213"/>
      <c r="E11" s="63" t="s">
        <v>148</v>
      </c>
      <c r="F11" s="63" t="s">
        <v>149</v>
      </c>
    </row>
    <row r="12" spans="1:6" s="62" customFormat="1" ht="15.75" customHeight="1">
      <c r="A12" s="64" t="s">
        <v>150</v>
      </c>
      <c r="B12" s="65"/>
      <c r="C12" s="65"/>
      <c r="D12" s="66" t="s">
        <v>151</v>
      </c>
      <c r="E12" s="67">
        <f>E13</f>
        <v>0</v>
      </c>
      <c r="F12" s="67">
        <f>F13</f>
        <v>500000</v>
      </c>
    </row>
    <row r="13" spans="1:6" s="73" customFormat="1" ht="13.5" customHeight="1">
      <c r="A13" s="68"/>
      <c r="B13" s="69" t="s">
        <v>152</v>
      </c>
      <c r="C13" s="70"/>
      <c r="D13" s="71" t="s">
        <v>153</v>
      </c>
      <c r="E13" s="72">
        <f>E14</f>
        <v>0</v>
      </c>
      <c r="F13" s="72">
        <f>F14</f>
        <v>500000</v>
      </c>
    </row>
    <row r="14" spans="1:6" s="79" customFormat="1" ht="24" customHeight="1">
      <c r="A14" s="74"/>
      <c r="B14" s="75"/>
      <c r="C14" s="76" t="s">
        <v>154</v>
      </c>
      <c r="D14" s="77" t="s">
        <v>155</v>
      </c>
      <c r="E14" s="78"/>
      <c r="F14" s="78">
        <v>500000</v>
      </c>
    </row>
    <row r="15" spans="1:6" s="79" customFormat="1" ht="22.5" customHeight="1">
      <c r="A15" s="80">
        <v>900</v>
      </c>
      <c r="B15" s="81"/>
      <c r="C15" s="82"/>
      <c r="D15" s="83" t="s">
        <v>156</v>
      </c>
      <c r="E15" s="84"/>
      <c r="F15" s="84">
        <f>F16</f>
        <v>1300</v>
      </c>
    </row>
    <row r="16" spans="1:6" s="88" customFormat="1" ht="20.25" customHeight="1">
      <c r="A16" s="85"/>
      <c r="B16" s="86" t="s">
        <v>157</v>
      </c>
      <c r="C16" s="70"/>
      <c r="D16" s="71" t="s">
        <v>158</v>
      </c>
      <c r="E16" s="87"/>
      <c r="F16" s="87">
        <f>F17</f>
        <v>1300</v>
      </c>
    </row>
    <row r="17" spans="1:6" s="79" customFormat="1" ht="24" customHeight="1">
      <c r="A17" s="89"/>
      <c r="B17" s="75"/>
      <c r="C17" s="76" t="s">
        <v>159</v>
      </c>
      <c r="D17" s="77" t="s">
        <v>160</v>
      </c>
      <c r="E17" s="78"/>
      <c r="F17" s="78">
        <v>1300</v>
      </c>
    </row>
    <row r="18" spans="1:6" s="92" customFormat="1" ht="17.25" customHeight="1">
      <c r="A18" s="90">
        <v>921</v>
      </c>
      <c r="B18" s="90"/>
      <c r="C18" s="90"/>
      <c r="D18" s="66" t="s">
        <v>161</v>
      </c>
      <c r="E18" s="91">
        <f>SUM(E19,E21)</f>
        <v>630000</v>
      </c>
      <c r="F18" s="91">
        <f>SUM(F19,F21)</f>
        <v>0</v>
      </c>
    </row>
    <row r="19" spans="1:6" s="95" customFormat="1" ht="15.75" customHeight="1">
      <c r="A19" s="93"/>
      <c r="B19" s="69" t="s">
        <v>162</v>
      </c>
      <c r="C19" s="70"/>
      <c r="D19" s="71" t="s">
        <v>163</v>
      </c>
      <c r="E19" s="94">
        <f>E20</f>
        <v>420000</v>
      </c>
      <c r="F19" s="94">
        <f>F20</f>
        <v>0</v>
      </c>
    </row>
    <row r="20" spans="1:6" s="60" customFormat="1" ht="28.5" customHeight="1">
      <c r="A20" s="96"/>
      <c r="B20" s="97"/>
      <c r="C20" s="76" t="s">
        <v>164</v>
      </c>
      <c r="D20" s="77" t="s">
        <v>165</v>
      </c>
      <c r="E20" s="98">
        <v>420000</v>
      </c>
      <c r="F20" s="98"/>
    </row>
    <row r="21" spans="1:6" s="95" customFormat="1" ht="15.75" customHeight="1">
      <c r="A21" s="99"/>
      <c r="B21" s="69" t="s">
        <v>166</v>
      </c>
      <c r="C21" s="70"/>
      <c r="D21" s="71" t="s">
        <v>167</v>
      </c>
      <c r="E21" s="100">
        <f>E22</f>
        <v>210000</v>
      </c>
      <c r="F21" s="94">
        <f>F22</f>
        <v>0</v>
      </c>
    </row>
    <row r="22" spans="1:6" s="60" customFormat="1" ht="29.25" customHeight="1">
      <c r="A22" s="101"/>
      <c r="B22" s="97"/>
      <c r="C22" s="76" t="s">
        <v>164</v>
      </c>
      <c r="D22" s="77" t="s">
        <v>168</v>
      </c>
      <c r="E22" s="98">
        <v>210000</v>
      </c>
      <c r="F22" s="98"/>
    </row>
    <row r="23" spans="1:6" s="103" customFormat="1" ht="12.75">
      <c r="A23" s="102"/>
      <c r="B23" s="90"/>
      <c r="C23" s="90"/>
      <c r="D23" s="90" t="s">
        <v>169</v>
      </c>
      <c r="E23" s="91">
        <f>SUM(E12,E18)</f>
        <v>630000</v>
      </c>
      <c r="F23" s="91">
        <f>SUM(F12,F15,F18)</f>
        <v>501300</v>
      </c>
    </row>
    <row r="24" spans="1:6" s="92" customFormat="1" ht="12.75">
      <c r="A24" s="104"/>
      <c r="B24" s="104"/>
      <c r="C24" s="104"/>
      <c r="D24" s="104"/>
      <c r="E24" s="105"/>
      <c r="F24" s="105"/>
    </row>
    <row r="25" spans="1:6" ht="18.75">
      <c r="A25" s="61" t="s">
        <v>170</v>
      </c>
      <c r="B25" s="106"/>
      <c r="C25" s="106"/>
      <c r="E25" s="107"/>
      <c r="F25" s="107"/>
    </row>
    <row r="26" spans="1:6" ht="12.75">
      <c r="A26" s="106"/>
      <c r="B26" s="106"/>
      <c r="C26" s="106"/>
      <c r="E26" s="107"/>
      <c r="F26" s="107"/>
    </row>
    <row r="27" spans="1:6" ht="11.25" customHeight="1">
      <c r="A27" s="213" t="s">
        <v>144</v>
      </c>
      <c r="B27" s="213" t="s">
        <v>145</v>
      </c>
      <c r="C27" s="213" t="s">
        <v>146</v>
      </c>
      <c r="D27" s="214" t="s">
        <v>0</v>
      </c>
      <c r="E27" s="215" t="s">
        <v>147</v>
      </c>
      <c r="F27" s="215"/>
    </row>
    <row r="28" spans="1:6" ht="33.75">
      <c r="A28" s="213"/>
      <c r="B28" s="213"/>
      <c r="C28" s="213"/>
      <c r="D28" s="214"/>
      <c r="E28" s="63" t="s">
        <v>148</v>
      </c>
      <c r="F28" s="63" t="s">
        <v>149</v>
      </c>
    </row>
    <row r="29" spans="1:6" s="92" customFormat="1" ht="16.5" customHeight="1">
      <c r="A29" s="64" t="s">
        <v>171</v>
      </c>
      <c r="B29" s="65"/>
      <c r="C29" s="65"/>
      <c r="D29" s="66" t="s">
        <v>172</v>
      </c>
      <c r="E29" s="91">
        <f>E30</f>
        <v>0</v>
      </c>
      <c r="F29" s="91">
        <f>F30</f>
        <v>20000</v>
      </c>
    </row>
    <row r="30" spans="1:6" s="95" customFormat="1" ht="15" customHeight="1">
      <c r="A30" s="108"/>
      <c r="B30" s="69" t="s">
        <v>173</v>
      </c>
      <c r="C30" s="70"/>
      <c r="D30" s="71" t="s">
        <v>174</v>
      </c>
      <c r="E30" s="94">
        <f>E31</f>
        <v>0</v>
      </c>
      <c r="F30" s="94">
        <f>F31</f>
        <v>20000</v>
      </c>
    </row>
    <row r="31" spans="1:6" s="60" customFormat="1" ht="38.25" customHeight="1">
      <c r="A31" s="109"/>
      <c r="B31" s="110"/>
      <c r="C31" s="76" t="s">
        <v>175</v>
      </c>
      <c r="D31" s="77" t="s">
        <v>176</v>
      </c>
      <c r="E31" s="98"/>
      <c r="F31" s="98">
        <v>20000</v>
      </c>
    </row>
    <row r="32" spans="1:6" ht="18.75" customHeight="1">
      <c r="A32" s="64" t="s">
        <v>177</v>
      </c>
      <c r="B32" s="65"/>
      <c r="C32" s="65"/>
      <c r="D32" s="66" t="s">
        <v>178</v>
      </c>
      <c r="E32" s="111">
        <f>E33</f>
        <v>658000</v>
      </c>
      <c r="F32" s="111">
        <f>F33</f>
        <v>0</v>
      </c>
    </row>
    <row r="33" spans="1:6" ht="15" customHeight="1">
      <c r="A33" s="68"/>
      <c r="B33" s="69" t="s">
        <v>179</v>
      </c>
      <c r="C33" s="70"/>
      <c r="D33" s="71" t="s">
        <v>180</v>
      </c>
      <c r="E33" s="100">
        <f>E34</f>
        <v>658000</v>
      </c>
      <c r="F33" s="100">
        <f>F34</f>
        <v>0</v>
      </c>
    </row>
    <row r="34" spans="1:6" s="60" customFormat="1" ht="38.25" customHeight="1">
      <c r="A34" s="109"/>
      <c r="B34" s="110"/>
      <c r="C34" s="76" t="s">
        <v>181</v>
      </c>
      <c r="D34" s="77" t="s">
        <v>182</v>
      </c>
      <c r="E34" s="98">
        <v>658000</v>
      </c>
      <c r="F34" s="98"/>
    </row>
    <row r="35" spans="1:6" s="92" customFormat="1" ht="18" customHeight="1">
      <c r="A35" s="90">
        <v>754</v>
      </c>
      <c r="B35" s="90"/>
      <c r="C35" s="90"/>
      <c r="D35" s="112" t="s">
        <v>183</v>
      </c>
      <c r="E35" s="91">
        <f>E36</f>
        <v>0</v>
      </c>
      <c r="F35" s="91">
        <f>F36</f>
        <v>593154</v>
      </c>
    </row>
    <row r="36" spans="1:6" s="114" customFormat="1" ht="17.25" customHeight="1">
      <c r="A36" s="113"/>
      <c r="B36" s="69" t="s">
        <v>184</v>
      </c>
      <c r="C36" s="70"/>
      <c r="D36" s="71" t="s">
        <v>185</v>
      </c>
      <c r="E36" s="100">
        <f>E37</f>
        <v>0</v>
      </c>
      <c r="F36" s="100">
        <f>SUM(F37:F38)</f>
        <v>593154</v>
      </c>
    </row>
    <row r="37" spans="1:6" s="60" customFormat="1" ht="38.25" customHeight="1">
      <c r="A37" s="96"/>
      <c r="B37" s="115"/>
      <c r="C37" s="76" t="s">
        <v>186</v>
      </c>
      <c r="D37" s="77" t="s">
        <v>187</v>
      </c>
      <c r="E37" s="98"/>
      <c r="F37" s="98">
        <v>17380</v>
      </c>
    </row>
    <row r="38" spans="1:6" s="60" customFormat="1" ht="45.75" customHeight="1">
      <c r="A38" s="101"/>
      <c r="B38" s="75"/>
      <c r="C38" s="116">
        <v>6230</v>
      </c>
      <c r="D38" s="117" t="s">
        <v>188</v>
      </c>
      <c r="E38" s="118"/>
      <c r="F38" s="118">
        <v>575774</v>
      </c>
    </row>
    <row r="39" spans="1:6" s="60" customFormat="1" ht="15" customHeight="1">
      <c r="A39" s="213" t="s">
        <v>144</v>
      </c>
      <c r="B39" s="213" t="s">
        <v>145</v>
      </c>
      <c r="C39" s="213" t="s">
        <v>146</v>
      </c>
      <c r="D39" s="214" t="s">
        <v>0</v>
      </c>
      <c r="E39" s="215" t="s">
        <v>147</v>
      </c>
      <c r="F39" s="215"/>
    </row>
    <row r="40" spans="1:6" s="119" customFormat="1" ht="33" customHeight="1">
      <c r="A40" s="213"/>
      <c r="B40" s="213"/>
      <c r="C40" s="213"/>
      <c r="D40" s="214"/>
      <c r="E40" s="63" t="s">
        <v>148</v>
      </c>
      <c r="F40" s="63" t="s">
        <v>149</v>
      </c>
    </row>
    <row r="41" spans="1:6" s="119" customFormat="1" ht="16.5" customHeight="1">
      <c r="A41" s="120">
        <v>801</v>
      </c>
      <c r="B41" s="121"/>
      <c r="C41" s="122"/>
      <c r="D41" s="123" t="s">
        <v>151</v>
      </c>
      <c r="E41" s="67">
        <f>E42</f>
        <v>0</v>
      </c>
      <c r="F41" s="67">
        <f>F42</f>
        <v>2700</v>
      </c>
    </row>
    <row r="42" spans="1:6" s="114" customFormat="1" ht="12.75">
      <c r="A42" s="113"/>
      <c r="B42" s="69" t="s">
        <v>189</v>
      </c>
      <c r="C42" s="70"/>
      <c r="D42" s="71" t="s">
        <v>190</v>
      </c>
      <c r="E42" s="100">
        <f>E43</f>
        <v>0</v>
      </c>
      <c r="F42" s="100">
        <f>F43</f>
        <v>2700</v>
      </c>
    </row>
    <row r="43" spans="1:6" s="60" customFormat="1" ht="36">
      <c r="A43" s="124"/>
      <c r="B43" s="110"/>
      <c r="C43" s="76" t="s">
        <v>186</v>
      </c>
      <c r="D43" s="77" t="s">
        <v>187</v>
      </c>
      <c r="E43" s="125"/>
      <c r="F43" s="98">
        <v>2700</v>
      </c>
    </row>
    <row r="44" spans="1:6" s="92" customFormat="1" ht="12.75">
      <c r="A44" s="90">
        <v>851</v>
      </c>
      <c r="B44" s="126"/>
      <c r="C44" s="65"/>
      <c r="D44" s="127" t="s">
        <v>191</v>
      </c>
      <c r="E44" s="91">
        <f>SUM(E45,E47)</f>
        <v>0</v>
      </c>
      <c r="F44" s="91">
        <f>SUM(F45,F47)</f>
        <v>41000</v>
      </c>
    </row>
    <row r="45" spans="1:6" s="114" customFormat="1" ht="12.75">
      <c r="A45" s="128"/>
      <c r="B45" s="69" t="s">
        <v>192</v>
      </c>
      <c r="C45" s="70"/>
      <c r="D45" s="129" t="s">
        <v>193</v>
      </c>
      <c r="E45" s="100">
        <f>E46</f>
        <v>0</v>
      </c>
      <c r="F45" s="100">
        <f>F46</f>
        <v>33000</v>
      </c>
    </row>
    <row r="46" spans="1:6" s="119" customFormat="1" ht="36">
      <c r="A46" s="96"/>
      <c r="B46" s="97"/>
      <c r="C46" s="76" t="s">
        <v>186</v>
      </c>
      <c r="D46" s="77" t="s">
        <v>187</v>
      </c>
      <c r="E46" s="98"/>
      <c r="F46" s="98">
        <v>33000</v>
      </c>
    </row>
    <row r="47" spans="1:6" s="114" customFormat="1" ht="12.75">
      <c r="A47" s="128"/>
      <c r="B47" s="69" t="s">
        <v>194</v>
      </c>
      <c r="C47" s="70"/>
      <c r="D47" s="130" t="s">
        <v>190</v>
      </c>
      <c r="E47" s="100">
        <f>E48</f>
        <v>0</v>
      </c>
      <c r="F47" s="100">
        <f>F48</f>
        <v>8000</v>
      </c>
    </row>
    <row r="48" spans="1:6" s="60" customFormat="1" ht="36">
      <c r="A48" s="124"/>
      <c r="B48" s="110"/>
      <c r="C48" s="76" t="s">
        <v>186</v>
      </c>
      <c r="D48" s="77" t="s">
        <v>187</v>
      </c>
      <c r="E48" s="125"/>
      <c r="F48" s="98">
        <v>8000</v>
      </c>
    </row>
    <row r="49" spans="1:6" s="60" customFormat="1" ht="12.75">
      <c r="A49" s="131">
        <v>853</v>
      </c>
      <c r="B49" s="132"/>
      <c r="C49" s="82"/>
      <c r="D49" s="83" t="s">
        <v>195</v>
      </c>
      <c r="E49" s="111">
        <f>E50</f>
        <v>1644</v>
      </c>
      <c r="F49" s="111">
        <f>F50</f>
        <v>0</v>
      </c>
    </row>
    <row r="50" spans="1:6" s="60" customFormat="1" ht="24">
      <c r="A50" s="133"/>
      <c r="B50" s="70" t="s">
        <v>196</v>
      </c>
      <c r="C50" s="69"/>
      <c r="D50" s="71" t="s">
        <v>197</v>
      </c>
      <c r="E50" s="100">
        <f>E51</f>
        <v>1644</v>
      </c>
      <c r="F50" s="100">
        <f>F51</f>
        <v>0</v>
      </c>
    </row>
    <row r="51" spans="1:6" s="60" customFormat="1" ht="36">
      <c r="A51" s="134"/>
      <c r="B51" s="135"/>
      <c r="C51" s="97" t="s">
        <v>198</v>
      </c>
      <c r="D51" s="77" t="s">
        <v>199</v>
      </c>
      <c r="E51" s="98">
        <v>1644</v>
      </c>
      <c r="F51" s="98"/>
    </row>
    <row r="52" spans="1:6" s="103" customFormat="1" ht="12.75">
      <c r="A52" s="90">
        <v>900</v>
      </c>
      <c r="B52" s="90"/>
      <c r="C52" s="90"/>
      <c r="D52" s="112" t="s">
        <v>156</v>
      </c>
      <c r="E52" s="91">
        <f>SUM(E53,E55,E57)</f>
        <v>65000</v>
      </c>
      <c r="F52" s="91">
        <f>SUM(F53,F55,F57)</f>
        <v>9000</v>
      </c>
    </row>
    <row r="53" spans="1:6" s="92" customFormat="1" ht="12.75">
      <c r="A53" s="136"/>
      <c r="B53" s="137">
        <v>90001</v>
      </c>
      <c r="C53" s="138"/>
      <c r="D53" s="139" t="s">
        <v>200</v>
      </c>
      <c r="E53" s="125"/>
      <c r="F53" s="125">
        <f>F54</f>
        <v>3000</v>
      </c>
    </row>
    <row r="54" spans="1:6" s="119" customFormat="1" ht="48">
      <c r="A54" s="96"/>
      <c r="B54" s="140"/>
      <c r="C54" s="116">
        <v>6230</v>
      </c>
      <c r="D54" s="117" t="s">
        <v>188</v>
      </c>
      <c r="E54" s="98"/>
      <c r="F54" s="98">
        <v>3000</v>
      </c>
    </row>
    <row r="55" spans="1:6" s="119" customFormat="1" ht="12.75">
      <c r="A55" s="96"/>
      <c r="B55" s="137">
        <v>90005</v>
      </c>
      <c r="C55" s="138"/>
      <c r="D55" s="139" t="s">
        <v>201</v>
      </c>
      <c r="E55" s="125"/>
      <c r="F55" s="125">
        <f>F56</f>
        <v>6000</v>
      </c>
    </row>
    <row r="56" spans="1:6" s="119" customFormat="1" ht="48">
      <c r="A56" s="96"/>
      <c r="B56" s="140"/>
      <c r="C56" s="116">
        <v>6230</v>
      </c>
      <c r="D56" s="117" t="s">
        <v>188</v>
      </c>
      <c r="E56" s="98"/>
      <c r="F56" s="98">
        <v>6000</v>
      </c>
    </row>
    <row r="57" spans="1:6" s="95" customFormat="1" ht="12.75">
      <c r="A57" s="99"/>
      <c r="B57" s="69" t="s">
        <v>202</v>
      </c>
      <c r="C57" s="70"/>
      <c r="D57" s="71" t="s">
        <v>203</v>
      </c>
      <c r="E57" s="100">
        <f>E58</f>
        <v>65000</v>
      </c>
      <c r="F57" s="100">
        <f>F58</f>
        <v>0</v>
      </c>
    </row>
    <row r="58" spans="1:6" s="60" customFormat="1" ht="24">
      <c r="A58" s="101"/>
      <c r="B58" s="97"/>
      <c r="C58" s="76" t="s">
        <v>204</v>
      </c>
      <c r="D58" s="77" t="s">
        <v>205</v>
      </c>
      <c r="E58" s="98">
        <v>65000</v>
      </c>
      <c r="F58" s="98"/>
    </row>
    <row r="59" spans="1:6" s="103" customFormat="1" ht="12.75">
      <c r="A59" s="141">
        <v>921</v>
      </c>
      <c r="B59" s="65"/>
      <c r="C59" s="65"/>
      <c r="D59" s="66" t="s">
        <v>161</v>
      </c>
      <c r="E59" s="91">
        <f>E63</f>
        <v>0</v>
      </c>
      <c r="F59" s="91">
        <f>SUM(F60,F63)</f>
        <v>50000</v>
      </c>
    </row>
    <row r="60" spans="1:6" s="92" customFormat="1" ht="12.75">
      <c r="A60" s="136"/>
      <c r="B60" s="110" t="s">
        <v>206</v>
      </c>
      <c r="C60" s="135"/>
      <c r="D60" s="142" t="s">
        <v>207</v>
      </c>
      <c r="E60" s="125"/>
      <c r="F60" s="125">
        <f>SUM(F61:F62)</f>
        <v>25000</v>
      </c>
    </row>
    <row r="61" spans="1:6" s="119" customFormat="1" ht="48">
      <c r="A61" s="96"/>
      <c r="B61" s="143"/>
      <c r="C61" s="76" t="s">
        <v>208</v>
      </c>
      <c r="D61" s="77" t="s">
        <v>209</v>
      </c>
      <c r="E61" s="98"/>
      <c r="F61" s="98">
        <v>15000</v>
      </c>
    </row>
    <row r="62" spans="1:6" s="92" customFormat="1" ht="36">
      <c r="A62" s="144"/>
      <c r="B62" s="145"/>
      <c r="C62" s="76" t="s">
        <v>186</v>
      </c>
      <c r="D62" s="77" t="s">
        <v>187</v>
      </c>
      <c r="E62" s="125"/>
      <c r="F62" s="98">
        <v>10000</v>
      </c>
    </row>
    <row r="63" spans="1:6" s="95" customFormat="1" ht="12.75">
      <c r="A63" s="99"/>
      <c r="B63" s="69" t="s">
        <v>210</v>
      </c>
      <c r="C63" s="70"/>
      <c r="D63" s="71" t="s">
        <v>190</v>
      </c>
      <c r="E63" s="94">
        <f>E64</f>
        <v>0</v>
      </c>
      <c r="F63" s="100">
        <f>F64</f>
        <v>25000</v>
      </c>
    </row>
    <row r="64" spans="1:6" s="114" customFormat="1" ht="36">
      <c r="A64" s="101"/>
      <c r="B64" s="110"/>
      <c r="C64" s="76" t="s">
        <v>186</v>
      </c>
      <c r="D64" s="77" t="s">
        <v>187</v>
      </c>
      <c r="E64" s="98"/>
      <c r="F64" s="98">
        <v>25000</v>
      </c>
    </row>
    <row r="65" spans="1:6" ht="12.75">
      <c r="A65" s="90">
        <v>926</v>
      </c>
      <c r="B65" s="90"/>
      <c r="C65" s="90"/>
      <c r="D65" s="66" t="s">
        <v>211</v>
      </c>
      <c r="E65" s="91">
        <f>SUM(E66,E68)</f>
        <v>500000</v>
      </c>
      <c r="F65" s="91">
        <f>SUM(F66,F68)</f>
        <v>210000</v>
      </c>
    </row>
    <row r="66" spans="1:6" s="60" customFormat="1" ht="12.75">
      <c r="A66" s="144"/>
      <c r="B66" s="137">
        <v>92601</v>
      </c>
      <c r="C66" s="138"/>
      <c r="D66" s="142" t="s">
        <v>212</v>
      </c>
      <c r="E66" s="125">
        <f>E67</f>
        <v>500000</v>
      </c>
      <c r="F66" s="125"/>
    </row>
    <row r="67" spans="1:6" s="60" customFormat="1" ht="36">
      <c r="A67" s="144"/>
      <c r="B67" s="137"/>
      <c r="C67" s="76" t="s">
        <v>181</v>
      </c>
      <c r="D67" s="146" t="s">
        <v>182</v>
      </c>
      <c r="E67" s="98">
        <v>500000</v>
      </c>
      <c r="F67" s="125"/>
    </row>
    <row r="68" spans="1:6" s="103" customFormat="1" ht="12.75">
      <c r="A68" s="99"/>
      <c r="B68" s="69" t="s">
        <v>213</v>
      </c>
      <c r="C68" s="70"/>
      <c r="D68" s="71" t="s">
        <v>214</v>
      </c>
      <c r="E68" s="94">
        <f>E69</f>
        <v>0</v>
      </c>
      <c r="F68" s="94">
        <f>F69</f>
        <v>210000</v>
      </c>
    </row>
    <row r="69" spans="1:6" s="60" customFormat="1" ht="36">
      <c r="A69" s="101"/>
      <c r="B69" s="97"/>
      <c r="C69" s="76" t="s">
        <v>186</v>
      </c>
      <c r="D69" s="77" t="s">
        <v>187</v>
      </c>
      <c r="E69" s="98"/>
      <c r="F69" s="98">
        <v>210000</v>
      </c>
    </row>
    <row r="70" spans="1:6" ht="12.75">
      <c r="A70" s="102"/>
      <c r="B70" s="90"/>
      <c r="C70" s="90"/>
      <c r="D70" s="90" t="s">
        <v>169</v>
      </c>
      <c r="E70" s="91">
        <f>SUM(E29,E32,E35,E41,E44,E49,E52,E59,E65)</f>
        <v>1224644</v>
      </c>
      <c r="F70" s="91">
        <f>SUM(F29,F32,F35,F41,F44,F49,F52,F59,F65)</f>
        <v>925854</v>
      </c>
    </row>
    <row r="72" spans="1:6" ht="18.75">
      <c r="A72" s="61" t="s">
        <v>215</v>
      </c>
      <c r="B72" s="61"/>
      <c r="C72" s="61"/>
      <c r="D72" s="61"/>
      <c r="E72" s="61"/>
      <c r="F72" s="61"/>
    </row>
    <row r="74" spans="1:6" ht="12.75">
      <c r="A74" s="209" t="s">
        <v>144</v>
      </c>
      <c r="B74" s="209" t="s">
        <v>145</v>
      </c>
      <c r="C74" s="209" t="s">
        <v>146</v>
      </c>
      <c r="D74" s="209" t="s">
        <v>0</v>
      </c>
      <c r="E74" s="211" t="s">
        <v>147</v>
      </c>
      <c r="F74" s="212"/>
    </row>
    <row r="75" spans="1:6" ht="33.75">
      <c r="A75" s="210"/>
      <c r="B75" s="210"/>
      <c r="C75" s="210"/>
      <c r="D75" s="210"/>
      <c r="E75" s="63" t="s">
        <v>148</v>
      </c>
      <c r="F75" s="63" t="s">
        <v>149</v>
      </c>
    </row>
    <row r="76" spans="1:6" ht="12.75">
      <c r="A76" s="64" t="s">
        <v>177</v>
      </c>
      <c r="B76" s="65"/>
      <c r="C76" s="65"/>
      <c r="D76" s="66" t="s">
        <v>178</v>
      </c>
      <c r="E76" s="67">
        <f>SUM(E81,E79,E77)</f>
        <v>325912</v>
      </c>
      <c r="F76" s="67">
        <f>SUM(F81,F79)</f>
        <v>0</v>
      </c>
    </row>
    <row r="77" spans="1:6" s="149" customFormat="1" ht="12.75">
      <c r="A77" s="108"/>
      <c r="B77" s="69" t="s">
        <v>216</v>
      </c>
      <c r="C77" s="70"/>
      <c r="D77" s="71" t="s">
        <v>217</v>
      </c>
      <c r="E77" s="87">
        <f>E78</f>
        <v>20000</v>
      </c>
      <c r="F77" s="87"/>
    </row>
    <row r="78" spans="1:6" s="60" customFormat="1" ht="24">
      <c r="A78" s="150"/>
      <c r="B78" s="110"/>
      <c r="C78" s="76" t="s">
        <v>218</v>
      </c>
      <c r="D78" s="77" t="s">
        <v>219</v>
      </c>
      <c r="E78" s="78">
        <v>20000</v>
      </c>
      <c r="F78" s="151"/>
    </row>
    <row r="79" spans="1:6" ht="12.75">
      <c r="A79" s="152"/>
      <c r="B79" s="69" t="s">
        <v>179</v>
      </c>
      <c r="C79" s="70"/>
      <c r="D79" s="71" t="s">
        <v>180</v>
      </c>
      <c r="E79" s="72">
        <f>E80</f>
        <v>15912</v>
      </c>
      <c r="F79" s="72">
        <f>F80</f>
        <v>0</v>
      </c>
    </row>
    <row r="80" spans="1:6" ht="24">
      <c r="A80" s="153"/>
      <c r="B80" s="75"/>
      <c r="C80" s="76" t="s">
        <v>218</v>
      </c>
      <c r="D80" s="77" t="s">
        <v>219</v>
      </c>
      <c r="E80" s="118">
        <v>15912</v>
      </c>
      <c r="F80" s="78"/>
    </row>
    <row r="81" spans="1:6" s="103" customFormat="1" ht="12.75">
      <c r="A81" s="153"/>
      <c r="B81" s="154" t="s">
        <v>220</v>
      </c>
      <c r="C81" s="135"/>
      <c r="D81" s="142" t="s">
        <v>221</v>
      </c>
      <c r="E81" s="155">
        <f>E82</f>
        <v>290000</v>
      </c>
      <c r="F81" s="155">
        <f>F82</f>
        <v>0</v>
      </c>
    </row>
    <row r="82" spans="1:6" ht="24">
      <c r="A82" s="148"/>
      <c r="B82" s="75"/>
      <c r="C82" s="76" t="s">
        <v>218</v>
      </c>
      <c r="D82" s="77" t="s">
        <v>219</v>
      </c>
      <c r="E82" s="118">
        <v>290000</v>
      </c>
      <c r="F82" s="78"/>
    </row>
    <row r="83" spans="1:6" s="103" customFormat="1" ht="12.75">
      <c r="A83" s="156">
        <v>710</v>
      </c>
      <c r="B83" s="81"/>
      <c r="C83" s="82"/>
      <c r="D83" s="83" t="s">
        <v>222</v>
      </c>
      <c r="E83" s="84">
        <f>E84</f>
        <v>20000</v>
      </c>
      <c r="F83" s="84"/>
    </row>
    <row r="84" spans="1:6" s="103" customFormat="1" ht="12.75">
      <c r="A84" s="147"/>
      <c r="B84" s="154" t="s">
        <v>223</v>
      </c>
      <c r="C84" s="135"/>
      <c r="D84" s="142" t="s">
        <v>190</v>
      </c>
      <c r="E84" s="155">
        <f>E85</f>
        <v>20000</v>
      </c>
      <c r="F84" s="151"/>
    </row>
    <row r="85" spans="1:6" ht="24">
      <c r="A85" s="148"/>
      <c r="B85" s="75"/>
      <c r="C85" s="76" t="s">
        <v>218</v>
      </c>
      <c r="D85" s="77" t="s">
        <v>219</v>
      </c>
      <c r="E85" s="118">
        <v>20000</v>
      </c>
      <c r="F85" s="78"/>
    </row>
    <row r="86" spans="1:6" s="103" customFormat="1" ht="12.75">
      <c r="A86" s="156">
        <v>852</v>
      </c>
      <c r="B86" s="81"/>
      <c r="C86" s="82"/>
      <c r="D86" s="83" t="s">
        <v>224</v>
      </c>
      <c r="E86" s="84">
        <f>E87</f>
        <v>300000</v>
      </c>
      <c r="F86" s="84"/>
    </row>
    <row r="87" spans="1:6" s="103" customFormat="1" ht="12.75">
      <c r="A87" s="147"/>
      <c r="B87" s="154" t="s">
        <v>225</v>
      </c>
      <c r="C87" s="135"/>
      <c r="D87" s="142" t="s">
        <v>226</v>
      </c>
      <c r="E87" s="155">
        <f>E88</f>
        <v>300000</v>
      </c>
      <c r="F87" s="151"/>
    </row>
    <row r="88" spans="1:6" ht="24">
      <c r="A88" s="148"/>
      <c r="B88" s="75"/>
      <c r="C88" s="76" t="s">
        <v>218</v>
      </c>
      <c r="D88" s="77" t="s">
        <v>219</v>
      </c>
      <c r="E88" s="118">
        <v>300000</v>
      </c>
      <c r="F88" s="78"/>
    </row>
    <row r="89" spans="1:6" ht="12.75">
      <c r="A89" s="90">
        <v>900</v>
      </c>
      <c r="B89" s="90"/>
      <c r="C89" s="90"/>
      <c r="D89" s="112" t="s">
        <v>227</v>
      </c>
      <c r="E89" s="91">
        <f>SUM(E90,E92)</f>
        <v>195000</v>
      </c>
      <c r="F89" s="91">
        <f>SUM(F90,F92)</f>
        <v>0</v>
      </c>
    </row>
    <row r="90" spans="1:6" ht="12.75">
      <c r="A90" s="93"/>
      <c r="B90" s="137">
        <v>90003</v>
      </c>
      <c r="C90" s="138"/>
      <c r="D90" s="139" t="s">
        <v>228</v>
      </c>
      <c r="E90" s="125">
        <f>E91</f>
        <v>90000</v>
      </c>
      <c r="F90" s="125">
        <f>F91</f>
        <v>0</v>
      </c>
    </row>
    <row r="91" spans="1:6" ht="24">
      <c r="A91" s="99"/>
      <c r="B91" s="69"/>
      <c r="C91" s="76" t="s">
        <v>218</v>
      </c>
      <c r="D91" s="77" t="s">
        <v>219</v>
      </c>
      <c r="E91" s="157">
        <v>90000</v>
      </c>
      <c r="F91" s="94"/>
    </row>
    <row r="92" spans="1:6" s="103" customFormat="1" ht="12.75">
      <c r="A92" s="158"/>
      <c r="B92" s="110" t="s">
        <v>229</v>
      </c>
      <c r="C92" s="135"/>
      <c r="D92" s="142" t="s">
        <v>230</v>
      </c>
      <c r="E92" s="125">
        <f>E93</f>
        <v>105000</v>
      </c>
      <c r="F92" s="125">
        <f>F93</f>
        <v>0</v>
      </c>
    </row>
    <row r="93" spans="1:6" ht="24">
      <c r="A93" s="99"/>
      <c r="B93" s="69"/>
      <c r="C93" s="76" t="s">
        <v>218</v>
      </c>
      <c r="D93" s="77" t="s">
        <v>219</v>
      </c>
      <c r="E93" s="157">
        <v>105000</v>
      </c>
      <c r="F93" s="94"/>
    </row>
    <row r="94" spans="1:6" ht="12.75">
      <c r="A94" s="90"/>
      <c r="B94" s="90"/>
      <c r="C94" s="90"/>
      <c r="D94" s="90"/>
      <c r="E94" s="91">
        <f>SUM(E76,E83,E86,E89)</f>
        <v>840912</v>
      </c>
      <c r="F94" s="91">
        <f>SUM(F76,F89)</f>
        <v>0</v>
      </c>
    </row>
  </sheetData>
  <sheetProtection/>
  <mergeCells count="21">
    <mergeCell ref="E2:F2"/>
    <mergeCell ref="A10:A11"/>
    <mergeCell ref="B10:B11"/>
    <mergeCell ref="C10:C11"/>
    <mergeCell ref="D10:D11"/>
    <mergeCell ref="E10:F10"/>
    <mergeCell ref="E27:F27"/>
    <mergeCell ref="E39:F39"/>
    <mergeCell ref="A27:A28"/>
    <mergeCell ref="B27:B28"/>
    <mergeCell ref="C27:C28"/>
    <mergeCell ref="D27:D28"/>
    <mergeCell ref="A74:A75"/>
    <mergeCell ref="B74:B75"/>
    <mergeCell ref="C74:C75"/>
    <mergeCell ref="D74:D75"/>
    <mergeCell ref="E74:F74"/>
    <mergeCell ref="A39:A40"/>
    <mergeCell ref="B39:B40"/>
    <mergeCell ref="C39:C40"/>
    <mergeCell ref="D39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38"/>
  <sheetViews>
    <sheetView zoomScalePageLayoutView="0" workbookViewId="0" topLeftCell="A7">
      <selection activeCell="T34" sqref="T34:U34"/>
    </sheetView>
  </sheetViews>
  <sheetFormatPr defaultColWidth="9.00390625" defaultRowHeight="12.75"/>
  <cols>
    <col min="1" max="1" width="17.375" style="0" customWidth="1"/>
    <col min="8" max="8" width="6.875" style="0" customWidth="1"/>
    <col min="15" max="15" width="7.25390625" style="0" customWidth="1"/>
    <col min="19" max="19" width="11.25390625" style="0" customWidth="1"/>
    <col min="20" max="20" width="7.125" style="0" customWidth="1"/>
    <col min="21" max="21" width="8.00390625" style="0" customWidth="1"/>
  </cols>
  <sheetData>
    <row r="1" spans="14:18" ht="12.75">
      <c r="N1" s="1"/>
      <c r="O1" s="1"/>
      <c r="P1" s="1"/>
      <c r="Q1" s="2" t="s">
        <v>141</v>
      </c>
      <c r="R1" s="2"/>
    </row>
    <row r="2" spans="14:19" ht="12.75">
      <c r="N2" s="1"/>
      <c r="O2" s="1"/>
      <c r="P2" s="1"/>
      <c r="Q2" s="216" t="s">
        <v>263</v>
      </c>
      <c r="R2" s="216"/>
      <c r="S2" s="216"/>
    </row>
    <row r="3" spans="14:18" ht="12.75">
      <c r="N3" s="1"/>
      <c r="O3" s="1"/>
      <c r="P3" s="1"/>
      <c r="Q3" s="1" t="s">
        <v>1</v>
      </c>
      <c r="R3" s="1"/>
    </row>
    <row r="4" spans="14:18" ht="12.75">
      <c r="N4" s="1"/>
      <c r="O4" s="1"/>
      <c r="P4" s="1"/>
      <c r="Q4" s="1" t="s">
        <v>262</v>
      </c>
      <c r="R4" s="1"/>
    </row>
    <row r="6" spans="1:20" ht="12.75">
      <c r="A6" s="219" t="s">
        <v>232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</row>
    <row r="7" spans="1:20" ht="30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spans="1:21" s="103" customFormat="1" ht="12.75">
      <c r="A8" s="220" t="s">
        <v>233</v>
      </c>
      <c r="B8" s="220" t="s">
        <v>234</v>
      </c>
      <c r="C8" s="211" t="s">
        <v>235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2"/>
    </row>
    <row r="9" spans="1:21" s="103" customFormat="1" ht="12.75">
      <c r="A9" s="221"/>
      <c r="B9" s="221"/>
      <c r="C9" s="218" t="s">
        <v>171</v>
      </c>
      <c r="D9" s="218"/>
      <c r="E9" s="211">
        <v>600</v>
      </c>
      <c r="F9" s="217"/>
      <c r="G9" s="217"/>
      <c r="H9" s="212"/>
      <c r="I9" s="159">
        <v>754</v>
      </c>
      <c r="J9" s="211">
        <v>801</v>
      </c>
      <c r="K9" s="212"/>
      <c r="L9" s="159">
        <v>900</v>
      </c>
      <c r="M9" s="215">
        <v>921</v>
      </c>
      <c r="N9" s="215"/>
      <c r="O9" s="215"/>
      <c r="P9" s="215"/>
      <c r="Q9" s="215"/>
      <c r="R9" s="211">
        <v>926</v>
      </c>
      <c r="S9" s="217"/>
      <c r="T9" s="217"/>
      <c r="U9" s="212"/>
    </row>
    <row r="10" spans="1:21" s="103" customFormat="1" ht="12.75">
      <c r="A10" s="221"/>
      <c r="B10" s="221"/>
      <c r="C10" s="218" t="s">
        <v>236</v>
      </c>
      <c r="D10" s="218"/>
      <c r="E10" s="211">
        <v>60016</v>
      </c>
      <c r="F10" s="217"/>
      <c r="G10" s="217"/>
      <c r="H10" s="212"/>
      <c r="I10" s="159">
        <v>75412</v>
      </c>
      <c r="J10" s="211">
        <v>80101</v>
      </c>
      <c r="K10" s="212"/>
      <c r="L10" s="159">
        <v>90015</v>
      </c>
      <c r="M10" s="215">
        <v>92109</v>
      </c>
      <c r="N10" s="215"/>
      <c r="O10" s="161"/>
      <c r="P10" s="217">
        <v>92195</v>
      </c>
      <c r="Q10" s="212"/>
      <c r="R10" s="211">
        <v>92695</v>
      </c>
      <c r="S10" s="217"/>
      <c r="T10" s="217"/>
      <c r="U10" s="212"/>
    </row>
    <row r="11" spans="1:21" s="103" customFormat="1" ht="12.75">
      <c r="A11" s="222"/>
      <c r="B11" s="222"/>
      <c r="C11" s="162">
        <v>4210</v>
      </c>
      <c r="D11" s="162">
        <v>4300</v>
      </c>
      <c r="E11" s="163">
        <v>4210</v>
      </c>
      <c r="F11" s="163">
        <v>4300</v>
      </c>
      <c r="G11" s="163">
        <v>6050</v>
      </c>
      <c r="H11" s="163">
        <v>6060</v>
      </c>
      <c r="I11" s="163">
        <v>6230</v>
      </c>
      <c r="J11" s="163">
        <v>4210</v>
      </c>
      <c r="K11" s="163">
        <v>4300</v>
      </c>
      <c r="L11" s="163">
        <v>6050</v>
      </c>
      <c r="M11" s="163">
        <v>4210</v>
      </c>
      <c r="N11" s="163">
        <v>4300</v>
      </c>
      <c r="O11" s="163">
        <v>4170</v>
      </c>
      <c r="P11" s="163">
        <v>4210</v>
      </c>
      <c r="Q11" s="163">
        <v>4300</v>
      </c>
      <c r="R11" s="163">
        <v>3030</v>
      </c>
      <c r="S11" s="163">
        <v>4210</v>
      </c>
      <c r="T11" s="163">
        <v>4300</v>
      </c>
      <c r="U11" s="175">
        <v>6060</v>
      </c>
    </row>
    <row r="12" spans="1:21" s="119" customFormat="1" ht="12.75">
      <c r="A12" s="164" t="s">
        <v>237</v>
      </c>
      <c r="B12" s="165">
        <f aca="true" t="shared" si="0" ref="B12:B32">SUM(C12:U12)</f>
        <v>12110</v>
      </c>
      <c r="C12" s="165"/>
      <c r="D12" s="165"/>
      <c r="E12" s="165"/>
      <c r="F12" s="165">
        <v>3110</v>
      </c>
      <c r="G12" s="165"/>
      <c r="H12" s="165"/>
      <c r="I12" s="165"/>
      <c r="J12" s="165"/>
      <c r="K12" s="165"/>
      <c r="L12" s="165"/>
      <c r="M12" s="165">
        <v>5000</v>
      </c>
      <c r="N12" s="165">
        <v>1000</v>
      </c>
      <c r="O12" s="165"/>
      <c r="P12" s="165">
        <v>2000</v>
      </c>
      <c r="Q12" s="165">
        <v>1000</v>
      </c>
      <c r="R12" s="165"/>
      <c r="S12" s="165"/>
      <c r="T12" s="165"/>
      <c r="U12" s="164"/>
    </row>
    <row r="13" spans="1:21" s="119" customFormat="1" ht="12.75">
      <c r="A13" s="164" t="s">
        <v>238</v>
      </c>
      <c r="B13" s="165">
        <f t="shared" si="0"/>
        <v>7091</v>
      </c>
      <c r="C13" s="165"/>
      <c r="D13" s="165"/>
      <c r="E13" s="165">
        <v>6382</v>
      </c>
      <c r="F13" s="165"/>
      <c r="G13" s="165"/>
      <c r="H13" s="165"/>
      <c r="I13" s="165"/>
      <c r="J13" s="165">
        <v>709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4"/>
    </row>
    <row r="14" spans="1:21" s="119" customFormat="1" ht="12.75">
      <c r="A14" s="164" t="s">
        <v>239</v>
      </c>
      <c r="B14" s="165">
        <f t="shared" si="0"/>
        <v>20401</v>
      </c>
      <c r="C14" s="165">
        <v>500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>
        <v>1500</v>
      </c>
      <c r="Q14" s="165">
        <v>1000</v>
      </c>
      <c r="R14" s="165"/>
      <c r="S14" s="165">
        <v>1500</v>
      </c>
      <c r="T14" s="165">
        <v>15901</v>
      </c>
      <c r="U14" s="164"/>
    </row>
    <row r="15" spans="1:21" s="119" customFormat="1" ht="12.75">
      <c r="A15" s="164" t="s">
        <v>240</v>
      </c>
      <c r="B15" s="165">
        <f t="shared" si="0"/>
        <v>11810</v>
      </c>
      <c r="C15" s="165"/>
      <c r="D15" s="165"/>
      <c r="E15" s="165"/>
      <c r="F15" s="165">
        <v>4000</v>
      </c>
      <c r="G15" s="165"/>
      <c r="H15" s="165"/>
      <c r="I15" s="165"/>
      <c r="J15" s="165"/>
      <c r="K15" s="165"/>
      <c r="L15" s="165"/>
      <c r="M15" s="165">
        <v>3110</v>
      </c>
      <c r="N15" s="165"/>
      <c r="O15" s="165"/>
      <c r="P15" s="165">
        <v>1500</v>
      </c>
      <c r="Q15" s="165">
        <v>1200</v>
      </c>
      <c r="R15" s="165"/>
      <c r="S15" s="165">
        <v>1500</v>
      </c>
      <c r="T15" s="165">
        <v>500</v>
      </c>
      <c r="U15" s="164"/>
    </row>
    <row r="16" spans="1:21" s="119" customFormat="1" ht="12.75">
      <c r="A16" s="164" t="s">
        <v>241</v>
      </c>
      <c r="B16" s="165">
        <f t="shared" si="0"/>
        <v>27274</v>
      </c>
      <c r="C16" s="165"/>
      <c r="D16" s="165"/>
      <c r="E16" s="165"/>
      <c r="F16" s="165"/>
      <c r="G16" s="165"/>
      <c r="H16" s="165"/>
      <c r="I16" s="165">
        <v>15774</v>
      </c>
      <c r="J16" s="165">
        <v>3400</v>
      </c>
      <c r="K16" s="165">
        <v>100</v>
      </c>
      <c r="L16" s="165"/>
      <c r="M16" s="165"/>
      <c r="N16" s="165"/>
      <c r="O16" s="165">
        <v>2000</v>
      </c>
      <c r="P16" s="165">
        <v>3000</v>
      </c>
      <c r="Q16" s="165">
        <v>3000</v>
      </c>
      <c r="R16" s="165"/>
      <c r="S16" s="165"/>
      <c r="T16" s="165"/>
      <c r="U16" s="164"/>
    </row>
    <row r="17" spans="1:21" s="119" customFormat="1" ht="12.75">
      <c r="A17" s="164" t="s">
        <v>242</v>
      </c>
      <c r="B17" s="165">
        <f t="shared" si="0"/>
        <v>13446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>
        <v>1300</v>
      </c>
      <c r="M17" s="165"/>
      <c r="N17" s="165"/>
      <c r="O17" s="165"/>
      <c r="P17" s="165"/>
      <c r="Q17" s="165"/>
      <c r="R17" s="165"/>
      <c r="S17" s="165">
        <v>8146</v>
      </c>
      <c r="T17" s="165">
        <v>4000</v>
      </c>
      <c r="U17" s="164"/>
    </row>
    <row r="18" spans="1:21" s="114" customFormat="1" ht="12.75">
      <c r="A18" s="166" t="s">
        <v>243</v>
      </c>
      <c r="B18" s="167">
        <f t="shared" si="0"/>
        <v>12464</v>
      </c>
      <c r="C18" s="167"/>
      <c r="D18" s="167"/>
      <c r="E18" s="167">
        <v>500</v>
      </c>
      <c r="F18" s="167">
        <v>753</v>
      </c>
      <c r="G18" s="167"/>
      <c r="H18" s="167"/>
      <c r="I18" s="167"/>
      <c r="J18" s="167"/>
      <c r="K18" s="167"/>
      <c r="L18" s="167"/>
      <c r="M18" s="167">
        <v>0</v>
      </c>
      <c r="N18" s="167">
        <v>6911</v>
      </c>
      <c r="O18" s="167">
        <v>935</v>
      </c>
      <c r="P18" s="167">
        <v>365</v>
      </c>
      <c r="Q18" s="167">
        <v>1100</v>
      </c>
      <c r="R18" s="167">
        <v>150</v>
      </c>
      <c r="S18" s="167">
        <v>500</v>
      </c>
      <c r="T18" s="167">
        <v>1250</v>
      </c>
      <c r="U18" s="166"/>
    </row>
    <row r="19" spans="1:21" s="119" customFormat="1" ht="13.5" customHeight="1">
      <c r="A19" s="164" t="s">
        <v>244</v>
      </c>
      <c r="B19" s="165">
        <f t="shared" si="0"/>
        <v>15055</v>
      </c>
      <c r="C19" s="165">
        <v>800</v>
      </c>
      <c r="D19" s="165">
        <v>1000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>
        <v>1755</v>
      </c>
      <c r="Q19" s="165">
        <v>11500</v>
      </c>
      <c r="R19" s="165"/>
      <c r="S19" s="165"/>
      <c r="T19" s="165"/>
      <c r="U19" s="164" t="s">
        <v>245</v>
      </c>
    </row>
    <row r="20" spans="1:21" s="119" customFormat="1" ht="14.25" customHeight="1">
      <c r="A20" s="164" t="s">
        <v>246</v>
      </c>
      <c r="B20" s="165">
        <f t="shared" si="0"/>
        <v>14837</v>
      </c>
      <c r="C20" s="165"/>
      <c r="D20" s="165"/>
      <c r="E20" s="165"/>
      <c r="F20" s="165">
        <v>3000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>
        <v>135</v>
      </c>
      <c r="Q20" s="165">
        <v>3365</v>
      </c>
      <c r="R20" s="165"/>
      <c r="S20" s="165">
        <v>4000</v>
      </c>
      <c r="T20" s="165">
        <v>4337</v>
      </c>
      <c r="U20" s="164"/>
    </row>
    <row r="21" spans="1:21" s="114" customFormat="1" ht="12.75">
      <c r="A21" s="166" t="s">
        <v>247</v>
      </c>
      <c r="B21" s="167">
        <f t="shared" si="0"/>
        <v>9682</v>
      </c>
      <c r="C21" s="167">
        <v>1000</v>
      </c>
      <c r="D21" s="167">
        <v>800</v>
      </c>
      <c r="E21" s="167"/>
      <c r="F21" s="167">
        <v>0</v>
      </c>
      <c r="G21" s="167">
        <v>5800</v>
      </c>
      <c r="H21" s="167"/>
      <c r="I21" s="167"/>
      <c r="J21" s="167"/>
      <c r="K21" s="167"/>
      <c r="L21" s="167"/>
      <c r="M21" s="167"/>
      <c r="N21" s="167"/>
      <c r="O21" s="167"/>
      <c r="P21" s="167">
        <v>282</v>
      </c>
      <c r="Q21" s="167">
        <v>1300</v>
      </c>
      <c r="R21" s="167"/>
      <c r="S21" s="167">
        <v>370</v>
      </c>
      <c r="T21" s="167">
        <v>130</v>
      </c>
      <c r="U21" s="166"/>
    </row>
    <row r="22" spans="1:21" s="119" customFormat="1" ht="12.75">
      <c r="A22" s="164" t="s">
        <v>248</v>
      </c>
      <c r="B22" s="165">
        <f t="shared" si="0"/>
        <v>6709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>
        <v>5000</v>
      </c>
      <c r="M22" s="165"/>
      <c r="N22" s="165"/>
      <c r="O22" s="165"/>
      <c r="P22" s="165">
        <v>1709</v>
      </c>
      <c r="Q22" s="165"/>
      <c r="R22" s="165"/>
      <c r="S22" s="165"/>
      <c r="T22" s="165"/>
      <c r="U22" s="164"/>
    </row>
    <row r="23" spans="1:21" s="119" customFormat="1" ht="12.75">
      <c r="A23" s="164" t="s">
        <v>249</v>
      </c>
      <c r="B23" s="165">
        <f t="shared" si="0"/>
        <v>10146</v>
      </c>
      <c r="C23" s="165"/>
      <c r="D23" s="165"/>
      <c r="E23" s="165"/>
      <c r="F23" s="165">
        <v>1500</v>
      </c>
      <c r="G23" s="165"/>
      <c r="H23" s="165">
        <v>4500</v>
      </c>
      <c r="I23" s="165"/>
      <c r="J23" s="165"/>
      <c r="K23" s="165"/>
      <c r="L23" s="165"/>
      <c r="M23" s="165">
        <v>1800</v>
      </c>
      <c r="N23" s="165"/>
      <c r="O23" s="165"/>
      <c r="P23" s="165"/>
      <c r="Q23" s="165">
        <v>2346</v>
      </c>
      <c r="R23" s="165"/>
      <c r="S23" s="165"/>
      <c r="T23" s="165"/>
      <c r="U23" s="164"/>
    </row>
    <row r="24" spans="1:21" s="119" customFormat="1" ht="12.75">
      <c r="A24" s="164" t="s">
        <v>250</v>
      </c>
      <c r="B24" s="165">
        <f t="shared" si="0"/>
        <v>17073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>
        <v>14473</v>
      </c>
      <c r="O24" s="165">
        <v>1000</v>
      </c>
      <c r="P24" s="165">
        <v>500</v>
      </c>
      <c r="Q24" s="165">
        <v>1000</v>
      </c>
      <c r="R24" s="165"/>
      <c r="S24" s="165"/>
      <c r="T24" s="165">
        <v>100</v>
      </c>
      <c r="U24" s="164"/>
    </row>
    <row r="25" spans="1:21" s="119" customFormat="1" ht="12.75">
      <c r="A25" s="164" t="s">
        <v>251</v>
      </c>
      <c r="B25" s="165">
        <f t="shared" si="0"/>
        <v>13501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>
        <v>4500</v>
      </c>
      <c r="M25" s="165"/>
      <c r="N25" s="165"/>
      <c r="O25" s="165"/>
      <c r="P25" s="165">
        <v>501</v>
      </c>
      <c r="Q25" s="165"/>
      <c r="R25" s="165"/>
      <c r="S25" s="165"/>
      <c r="T25" s="165">
        <v>8500</v>
      </c>
      <c r="U25" s="164"/>
    </row>
    <row r="26" spans="1:21" s="119" customFormat="1" ht="12.75">
      <c r="A26" s="164" t="s">
        <v>252</v>
      </c>
      <c r="B26" s="165">
        <f t="shared" si="0"/>
        <v>7555</v>
      </c>
      <c r="C26" s="165"/>
      <c r="D26" s="165">
        <v>2855</v>
      </c>
      <c r="E26" s="165"/>
      <c r="F26" s="165"/>
      <c r="G26" s="165"/>
      <c r="H26" s="165"/>
      <c r="I26" s="165"/>
      <c r="J26" s="165">
        <v>2000</v>
      </c>
      <c r="K26" s="165"/>
      <c r="L26" s="165"/>
      <c r="M26" s="165"/>
      <c r="N26" s="165"/>
      <c r="O26" s="165"/>
      <c r="P26" s="165">
        <v>1100</v>
      </c>
      <c r="Q26" s="165">
        <v>600</v>
      </c>
      <c r="R26" s="165"/>
      <c r="S26" s="165">
        <v>1000</v>
      </c>
      <c r="T26" s="165"/>
      <c r="U26" s="164"/>
    </row>
    <row r="27" spans="1:21" s="114" customFormat="1" ht="12.75">
      <c r="A27" s="166" t="s">
        <v>253</v>
      </c>
      <c r="B27" s="167">
        <f t="shared" si="0"/>
        <v>13719</v>
      </c>
      <c r="C27" s="167"/>
      <c r="D27" s="167"/>
      <c r="E27" s="167"/>
      <c r="F27" s="167"/>
      <c r="G27" s="167"/>
      <c r="H27" s="167"/>
      <c r="I27" s="167"/>
      <c r="J27" s="167">
        <v>1000</v>
      </c>
      <c r="K27" s="167"/>
      <c r="L27" s="167"/>
      <c r="M27" s="167"/>
      <c r="N27" s="167"/>
      <c r="O27" s="167"/>
      <c r="P27" s="167">
        <v>539</v>
      </c>
      <c r="Q27" s="167">
        <v>2461</v>
      </c>
      <c r="R27" s="167">
        <v>150</v>
      </c>
      <c r="S27" s="167">
        <v>302</v>
      </c>
      <c r="T27" s="167">
        <v>5454</v>
      </c>
      <c r="U27" s="166">
        <v>3813</v>
      </c>
    </row>
    <row r="28" spans="1:21" s="119" customFormat="1" ht="12.75">
      <c r="A28" s="164" t="s">
        <v>254</v>
      </c>
      <c r="B28" s="165">
        <f t="shared" si="0"/>
        <v>8182</v>
      </c>
      <c r="C28" s="165"/>
      <c r="D28" s="165"/>
      <c r="E28" s="165"/>
      <c r="F28" s="165">
        <v>7382</v>
      </c>
      <c r="G28" s="165"/>
      <c r="H28" s="165"/>
      <c r="I28" s="165"/>
      <c r="J28" s="165">
        <v>800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4"/>
    </row>
    <row r="29" spans="1:21" s="119" customFormat="1" ht="12.75">
      <c r="A29" s="164" t="s">
        <v>255</v>
      </c>
      <c r="B29" s="165">
        <f t="shared" si="0"/>
        <v>12982</v>
      </c>
      <c r="C29" s="165"/>
      <c r="D29" s="165"/>
      <c r="E29" s="165">
        <v>2700</v>
      </c>
      <c r="F29" s="165"/>
      <c r="G29" s="165"/>
      <c r="H29" s="165"/>
      <c r="I29" s="165"/>
      <c r="J29" s="165"/>
      <c r="K29" s="165"/>
      <c r="L29" s="165"/>
      <c r="M29" s="165">
        <v>2300</v>
      </c>
      <c r="N29" s="165">
        <v>4000</v>
      </c>
      <c r="O29" s="165"/>
      <c r="P29" s="165">
        <v>982</v>
      </c>
      <c r="Q29" s="165">
        <v>3000</v>
      </c>
      <c r="R29" s="165"/>
      <c r="S29" s="165"/>
      <c r="T29" s="165"/>
      <c r="U29" s="164"/>
    </row>
    <row r="30" spans="1:21" s="114" customFormat="1" ht="12.75">
      <c r="A30" s="166" t="s">
        <v>256</v>
      </c>
      <c r="B30" s="167">
        <f t="shared" si="0"/>
        <v>10473</v>
      </c>
      <c r="C30" s="167">
        <v>473</v>
      </c>
      <c r="D30" s="167">
        <v>1000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>
        <v>500</v>
      </c>
      <c r="Q30" s="167">
        <v>1500</v>
      </c>
      <c r="R30" s="167"/>
      <c r="S30" s="167">
        <v>0</v>
      </c>
      <c r="T30" s="167"/>
      <c r="U30" s="166">
        <v>7000</v>
      </c>
    </row>
    <row r="31" spans="1:21" s="119" customFormat="1" ht="12.75">
      <c r="A31" s="164" t="s">
        <v>257</v>
      </c>
      <c r="B31" s="165">
        <f t="shared" si="0"/>
        <v>9028</v>
      </c>
      <c r="C31" s="165"/>
      <c r="D31" s="165"/>
      <c r="E31" s="165"/>
      <c r="F31" s="165"/>
      <c r="G31" s="165">
        <v>9028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4"/>
    </row>
    <row r="32" spans="1:21" s="114" customFormat="1" ht="12.75">
      <c r="A32" s="166" t="s">
        <v>258</v>
      </c>
      <c r="B32" s="167">
        <f t="shared" si="0"/>
        <v>23019</v>
      </c>
      <c r="C32" s="167">
        <v>920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>
        <v>3519</v>
      </c>
      <c r="Q32" s="167">
        <v>3000</v>
      </c>
      <c r="R32" s="167"/>
      <c r="S32" s="167">
        <v>7737</v>
      </c>
      <c r="T32" s="167">
        <v>2800</v>
      </c>
      <c r="U32" s="166">
        <v>5043</v>
      </c>
    </row>
    <row r="33" spans="1:21" s="114" customFormat="1" ht="12.75">
      <c r="A33" s="166" t="s">
        <v>259</v>
      </c>
      <c r="B33" s="167">
        <f>SUM(C33:U33)</f>
        <v>12628</v>
      </c>
      <c r="C33" s="167"/>
      <c r="D33" s="167"/>
      <c r="E33" s="167"/>
      <c r="F33" s="167"/>
      <c r="G33" s="167"/>
      <c r="H33" s="167"/>
      <c r="I33" s="167"/>
      <c r="J33" s="167">
        <v>1200</v>
      </c>
      <c r="K33" s="167"/>
      <c r="L33" s="167"/>
      <c r="M33" s="167"/>
      <c r="N33" s="167"/>
      <c r="O33" s="167"/>
      <c r="P33" s="167">
        <v>3928</v>
      </c>
      <c r="Q33" s="167">
        <v>2500</v>
      </c>
      <c r="R33" s="167"/>
      <c r="S33" s="167">
        <v>1088</v>
      </c>
      <c r="T33" s="167">
        <v>99</v>
      </c>
      <c r="U33" s="166">
        <v>3813</v>
      </c>
    </row>
    <row r="34" spans="1:21" s="92" customFormat="1" ht="12.75">
      <c r="A34" s="168" t="s">
        <v>260</v>
      </c>
      <c r="B34" s="169">
        <f>SUM(B12:B33)</f>
        <v>289185</v>
      </c>
      <c r="C34" s="169">
        <f>SUM(C12:C33)</f>
        <v>3693</v>
      </c>
      <c r="D34" s="169">
        <f aca="true" t="shared" si="1" ref="D34:U34">SUM(D12:D33)</f>
        <v>5655</v>
      </c>
      <c r="E34" s="169">
        <f t="shared" si="1"/>
        <v>9582</v>
      </c>
      <c r="F34" s="169">
        <f t="shared" si="1"/>
        <v>19745</v>
      </c>
      <c r="G34" s="169">
        <f t="shared" si="1"/>
        <v>14828</v>
      </c>
      <c r="H34" s="169">
        <f t="shared" si="1"/>
        <v>4500</v>
      </c>
      <c r="I34" s="169">
        <f t="shared" si="1"/>
        <v>15774</v>
      </c>
      <c r="J34" s="169">
        <f t="shared" si="1"/>
        <v>9109</v>
      </c>
      <c r="K34" s="169">
        <f t="shared" si="1"/>
        <v>100</v>
      </c>
      <c r="L34" s="169">
        <f t="shared" si="1"/>
        <v>10800</v>
      </c>
      <c r="M34" s="169">
        <f t="shared" si="1"/>
        <v>12210</v>
      </c>
      <c r="N34" s="169">
        <f t="shared" si="1"/>
        <v>26384</v>
      </c>
      <c r="O34" s="169">
        <f t="shared" si="1"/>
        <v>3935</v>
      </c>
      <c r="P34" s="169">
        <f t="shared" si="1"/>
        <v>23815</v>
      </c>
      <c r="Q34" s="169">
        <f t="shared" si="1"/>
        <v>39872</v>
      </c>
      <c r="R34" s="169">
        <f t="shared" si="1"/>
        <v>300</v>
      </c>
      <c r="S34" s="169">
        <f t="shared" si="1"/>
        <v>26143</v>
      </c>
      <c r="T34" s="169">
        <f t="shared" si="1"/>
        <v>43071</v>
      </c>
      <c r="U34" s="169">
        <f t="shared" si="1"/>
        <v>19669</v>
      </c>
    </row>
    <row r="35" spans="1:3" ht="12.75">
      <c r="A35" s="107"/>
      <c r="C35" s="107"/>
    </row>
    <row r="36" ht="12.75">
      <c r="B36" s="107"/>
    </row>
    <row r="37" ht="12.75">
      <c r="H37" s="107"/>
    </row>
    <row r="38" spans="9:14" ht="12.75">
      <c r="I38" s="107"/>
      <c r="N38" s="107"/>
    </row>
  </sheetData>
  <sheetProtection/>
  <mergeCells count="16">
    <mergeCell ref="Q2:S2"/>
    <mergeCell ref="A6:T6"/>
    <mergeCell ref="A8:A11"/>
    <mergeCell ref="B8:B11"/>
    <mergeCell ref="C9:D9"/>
    <mergeCell ref="E9:H9"/>
    <mergeCell ref="J9:K9"/>
    <mergeCell ref="M9:Q9"/>
    <mergeCell ref="C8:U8"/>
    <mergeCell ref="R9:U9"/>
    <mergeCell ref="R10:U10"/>
    <mergeCell ref="C10:D10"/>
    <mergeCell ref="E10:H10"/>
    <mergeCell ref="J10:K10"/>
    <mergeCell ref="M10:N10"/>
    <mergeCell ref="P10:Q1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2016-07-25T07:58:20Z</cp:lastPrinted>
  <dcterms:created xsi:type="dcterms:W3CDTF">1997-02-26T13:46:56Z</dcterms:created>
  <dcterms:modified xsi:type="dcterms:W3CDTF">2016-07-25T11:11:18Z</dcterms:modified>
  <cp:category/>
  <cp:version/>
  <cp:contentType/>
  <cp:contentStatus/>
</cp:coreProperties>
</file>