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inwestycje  " sheetId="1" r:id="rId1"/>
    <sheet name="przychody" sheetId="2" r:id="rId2"/>
    <sheet name="doch.admi.rządowa" sheetId="3" r:id="rId3"/>
    <sheet name="unijne" sheetId="4" r:id="rId4"/>
    <sheet name="fundusz sołecki" sheetId="5" r:id="rId5"/>
  </sheets>
  <definedNames>
    <definedName name="_xlnm.Print_Titles" localSheetId="2">'doch.admi.rządowa'!$10:$10</definedName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<sst xmlns="http://schemas.openxmlformats.org/spreadsheetml/2006/main" count="290" uniqueCount="236">
  <si>
    <t>Rady Miejskiej w Czempiniu</t>
  </si>
  <si>
    <t>Załącznik nr 3</t>
  </si>
  <si>
    <t xml:space="preserve">Limity wydatków na programy i projekty realizowane ze środków o których mowa w art. 5 ust. 1 pkt. 2 i 3 ustawy z dnia 27 sierpnia 2009r. o finansach publicznych </t>
  </si>
  <si>
    <t>Lp.</t>
  </si>
  <si>
    <t xml:space="preserve">Rozdział </t>
  </si>
  <si>
    <t>Okres realizacji projektu</t>
  </si>
  <si>
    <t>Łączne nakłady finansowe</t>
  </si>
  <si>
    <t>Wysokość wydatków w roku 2017</t>
  </si>
  <si>
    <t>Nazwa</t>
  </si>
  <si>
    <t>Razem</t>
  </si>
  <si>
    <t>Środki z budżetu UE</t>
  </si>
  <si>
    <t>Środki własne kwalifikowalne</t>
  </si>
  <si>
    <t>Współfinansowanie z budżetu Państwa</t>
  </si>
  <si>
    <t>Nazwa projektu, jednostka realizująca</t>
  </si>
  <si>
    <t>Środki własne niekwalifikowalne</t>
  </si>
  <si>
    <t>1.</t>
  </si>
  <si>
    <t>2017        -              2018</t>
  </si>
  <si>
    <t>"Nowe miejsca przedszkolne w Czempiniu dla dzieci 3-4 letnich wraz z zajęciami zwiększającymi szanse edukacyjne dzieci oraz kursami dla nauczycieli"                                                                                                 Urząd Gminy w Czempiniu</t>
  </si>
  <si>
    <t>2.</t>
  </si>
  <si>
    <t>2016          -           2017</t>
  </si>
  <si>
    <t>Oś 9, Działanie 9.3, Poddziałanie 9.3.1</t>
  </si>
  <si>
    <t>"Przebudowa i rozbudowa istniejącego budynku Przedszkola Samorządowego przy ul. Nowej w Czempiniu"                               Urząd Gminy w Czempiniu</t>
  </si>
  <si>
    <t>3.</t>
  </si>
  <si>
    <t>Pozostała działalność</t>
  </si>
  <si>
    <t>2016         -           2017</t>
  </si>
  <si>
    <t>"Opracowanie Lokalnego Programu Rewitalizacji Miasta Czempinia na lata 2016-2023"                                                                                           Urząd Gminy w Czempiniu</t>
  </si>
  <si>
    <t>4.</t>
  </si>
  <si>
    <t>Rozdział 60016</t>
  </si>
  <si>
    <t>2017         -           2018</t>
  </si>
  <si>
    <t>"Budowa zintegrowanego węzła przesiadkowego wraz z infrastrukturą towarzyszącą, przejściem podziemnym, ciągami komunikacyjnymi i ścieżkami rowerowymi oraz energooszczędnym oświetleniem w gminie Czempiń"                                                                                           Urząd Gminy w Czempiniu</t>
  </si>
  <si>
    <t>5.</t>
  </si>
  <si>
    <t>2016         -           2018</t>
  </si>
  <si>
    <t>"Przebudowa drogi gminnej  w Betkowie nr 576024P"                                                                                           Urząd Gminy w Czempiniu</t>
  </si>
  <si>
    <t>6.</t>
  </si>
  <si>
    <t>Rozdział 80101</t>
  </si>
  <si>
    <t>2016                 -            2017</t>
  </si>
  <si>
    <t>"Termomodernizacja wraz z modernizacją źródła ciepła oraz instalacji elektryczno - oświetleniowej w budynkach Szkół Podstawowych w Czempiniu i w Głuchowie"                                                                                           Urząd Gminy w Czempiniu</t>
  </si>
  <si>
    <t>WYKAZ GMINNYCH WYDATKÓW MAJĄTKOWYCH NA 2017 r.</t>
  </si>
  <si>
    <t>Wysokość wydatków w 2017r.</t>
  </si>
  <si>
    <t>Data rozpocz.  inwestycji</t>
  </si>
  <si>
    <t>Przewid.termin zakończenia inwestycji</t>
  </si>
  <si>
    <t>Źródła finansowania inwestycji w tym:</t>
  </si>
  <si>
    <t>z budżetu</t>
  </si>
  <si>
    <t>inne</t>
  </si>
  <si>
    <r>
      <t xml:space="preserve">Integracja na sportowo - budowa toru do jazdy na rolkach w miejscowości Gorzyczki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</si>
  <si>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Promowanie dziedzictwa przyrodniczego Parku Krajobrazowego im. Gen. Dezyderego Chłapowskiego i wsi Słonin poprzez budowę ścieżki edukacyjnej  /01095 § 6050/</t>
  </si>
  <si>
    <t>Dotacja dla powiatu na dof.zadania "Rozbudowa drogi powiatowej nr 3898P na odcinku Słonin - Czempiń" /60014 § 6300/</t>
  </si>
  <si>
    <t>w tym:</t>
  </si>
  <si>
    <t>kredyt długoterminowy</t>
  </si>
  <si>
    <t>Dotacja dla powiatu na dof.zadania "Rozbudowa drogi powiatowej nr 3913P na odcinku DK5 - Słonin" /60014 § 6300/</t>
  </si>
  <si>
    <t>Przebudowa drogi gminnej  w Betkowie nr 576024P  /60016 § 6050, 6058, 6059/</t>
  </si>
  <si>
    <t>pożyczka z BGK na prefinansowanie</t>
  </si>
  <si>
    <t>Budowa chodników z funduszu sołeckiego wsi Bieczyny, Nowe Borówko i Stare Tarnowo  /60016 § 6050/</t>
  </si>
  <si>
    <t>7.</t>
  </si>
  <si>
    <t>Projekt przebudowy drogi gminnej - ulica Wiatrakowa w Czempiniu  /60016 § 6050/</t>
  </si>
  <si>
    <t>8.</t>
  </si>
  <si>
    <r>
      <t xml:space="preserve">Projekt przebudowy drogi do Nowego Borówka wraz ze ścieżką pieszo - rowerową i przebudową skrzyżowania z drogą powiatową 3899P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</si>
  <si>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</si>
  <si>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r>
      <t xml:space="preserve">Dokumentacja rozbudowy ciągów komunikacyjnych doprowadzających do węzła przesiadkowego w Czempiniu - ścieżki rowerowe Piotrkowice - Jasień i Piechanin - Głuchowo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</si>
  <si>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10.</t>
  </si>
  <si>
    <r>
      <t xml:space="preserve">Budowa zintegrowanego węzła przesiadkowego wraz z infrastrukturą towarzyszącą, przejściem podziemnym, ciągami komunikacyjnymi i ścieżkami rowerowymi oraz energooszczędnym oświetleniem w gminie Czempiń /60016 </t>
    </r>
    <r>
      <rPr>
        <sz val="8"/>
        <rFont val="Andalus"/>
        <family val="1"/>
      </rPr>
      <t xml:space="preserve">§ </t>
    </r>
    <r>
      <rPr>
        <sz val="8"/>
        <rFont val="Arial CE"/>
        <family val="0"/>
      </rPr>
      <t>6058, 6059/</t>
    </r>
  </si>
  <si>
    <t>środki unijne</t>
  </si>
  <si>
    <t>11.</t>
  </si>
  <si>
    <r>
      <t xml:space="preserve">Przebudowa drogi gminnej wraz z regulacją odwodnienia w m. Piechanin - rama komunikacyjna Czempinia etap II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</si>
  <si>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Powiatu</t>
  </si>
  <si>
    <t>12.</t>
  </si>
  <si>
    <r>
      <t xml:space="preserve">Przebudowa chodników na terenie Gminy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</si>
  <si>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13.</t>
  </si>
  <si>
    <r>
      <t xml:space="preserve">Wydatki inwestycyjne związane z poprawą bezpieczeństwa na drogach gminnych (60016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</si>
  <si>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14.</t>
  </si>
  <si>
    <r>
      <t xml:space="preserve">Projekt adaptacji budynku kina "Zorza" w Czempiniu na potrzeby działalności kulturalnej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</si>
  <si>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15.</t>
  </si>
  <si>
    <t>Przebudowa mieszkania komunalnego w Czempiniu przy ul. Śremskiej  /70005 § 6050/</t>
  </si>
  <si>
    <t>16.</t>
  </si>
  <si>
    <t>Wykup gruntów pod drogi i inne  /70005 §6060/</t>
  </si>
  <si>
    <t>17.</t>
  </si>
  <si>
    <t>Wydatki na zakup udziałów Gminy Czempiń w Samorządowym Funduszu Poręczeń Kredytowych Sp. z o.o.  /75095 § 6010/</t>
  </si>
  <si>
    <t>18.</t>
  </si>
  <si>
    <r>
      <t xml:space="preserve">Budzet obywatelski przeznaczony na wydatki majątkowe /75095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</si>
  <si>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19.</t>
  </si>
  <si>
    <t>Wpłata na państwowy fundusz celowy - z przeznaczeniem na dofinansowanie zakupu radiowozu dla Komendy Powiatowej Policji w Kościanie /75405 § 6170/</t>
  </si>
  <si>
    <t>20.</t>
  </si>
  <si>
    <t>Dotacja dla OSP w Czempiniu na zakup średniego samochodu ratowniczo-gaśniczego z napędem uterenowionym 4x4 /75412 § 6230/</t>
  </si>
  <si>
    <t>21.</t>
  </si>
  <si>
    <t>Dotacja celowa z budżetu dla OSP w Głuchowie na budowę strażnicy OSP /75412 § 6230/</t>
  </si>
  <si>
    <t>22.</t>
  </si>
  <si>
    <t>Zakup samochodu lekkiego pożarniczego  dla ratownictwa technicznego                  /75412 § 6060/</t>
  </si>
  <si>
    <t>23.</t>
  </si>
  <si>
    <r>
      <t xml:space="preserve">Zakup defibrylatora /75414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</si>
  <si>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24.</t>
  </si>
  <si>
    <t>Zakup stacji selektywnego wywoływania DSP 52  /75414 § 6060/</t>
  </si>
  <si>
    <t>25.</t>
  </si>
  <si>
    <r>
      <t xml:space="preserve">Termomodernizacja wraz z modernizacją źródła ciepła oraz instalacji elektryczno - oświetleniowej w budynkach Szkół Podstawowych w Czempiniu i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6058, 6059/</t>
    </r>
  </si>
  <si>
    <t>26.</t>
  </si>
  <si>
    <r>
      <t xml:space="preserve">Rozbudowa kotłowni w Szkole Podstawowej w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</si>
  <si>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27.</t>
  </si>
  <si>
    <t>Przebudowa i rozbudowa istniejącego budynku Przedszkola Samorządowego przy ul. Nowej w Czempiniu /80104 § 6050, 6058, 6059/</t>
  </si>
  <si>
    <t>28.</t>
  </si>
  <si>
    <r>
      <t xml:space="preserve">Wydatki na zakupy inwestycyjne Przedszkola Samorządowego w Czempiniu /80148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</si>
  <si>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29.</t>
  </si>
  <si>
    <t>Adaptacja II piętra Gminnego budynku przy ul.Parkowej 2  w Czempiniu na pomieszczenia biurowe i punkt konsultacyjny OPS w Czempiniu /85219 § 6050/</t>
  </si>
  <si>
    <t>30.</t>
  </si>
  <si>
    <t>emisja obligacji</t>
  </si>
  <si>
    <t>31.</t>
  </si>
  <si>
    <t>Odpłatne przyjęcie urządzeń wodno-kanalizacyjknych od osób fizycznych i prawnych /90001 § 6050/</t>
  </si>
  <si>
    <t>32.</t>
  </si>
  <si>
    <t>pożyczka z WFOŚiGW</t>
  </si>
  <si>
    <t>33.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</si>
  <si>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</si>
  <si>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34.</t>
  </si>
  <si>
    <t>35.</t>
  </si>
  <si>
    <t>Dotacje dla podmiotów spoza sektora finansów publicznych na dofinansowanie budowy przydomowych oczyszczalni ścieków /90001 § 6230/</t>
  </si>
  <si>
    <t>36.</t>
  </si>
  <si>
    <t>Projekt budowy kanalizacji pomiędzy Piotrowem Pierwszym a Głuchowem wraz z budową pompowni w Piotrowie Pierwszym  /90001 § 6050/</t>
  </si>
  <si>
    <t>37.</t>
  </si>
  <si>
    <t>Rozbudowa oświetlenia ulicznego  /90015 § 6050/</t>
  </si>
  <si>
    <t>38.</t>
  </si>
  <si>
    <r>
      <t xml:space="preserve">Budowa oświetlenia dróg, ulic, placów (w tym projekty) z funduszu sołeckiego wsi Głuchowo, Nowe Tarnowo, Sierniki, Stary Gołębin /90015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</si>
  <si>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39.</t>
  </si>
  <si>
    <r>
      <t xml:space="preserve">Wydatki na zakupy inwestycyjne Gimnazjum w Borowie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</si>
  <si>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</si>
  <si>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Projekt adaptacji budynku w Gorzycach na cele świetlicy wiejskiej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</si>
  <si>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41.</t>
  </si>
  <si>
    <t>42.</t>
  </si>
  <si>
    <t>Wykonanie projektu budowy infrastruktury lekkoatletycznej w Gminie Czempiń /92695 § 6050/</t>
  </si>
  <si>
    <t>Razem:</t>
  </si>
  <si>
    <t>Załącznik nr 4</t>
  </si>
  <si>
    <t>PLANOWANE PRZYCHODY I ROZCHODY BUDŻETU NA 2017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</si>
  <si>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</si>
  <si>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</si>
  <si>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</si>
  <si>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</si>
  <si>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</si>
  <si>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</si>
  <si>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</si>
  <si>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par. 950</t>
  </si>
  <si>
    <t>Wolne środki, o których mowa w art.. 217 ust. 2 pkt 6 ustawy</t>
  </si>
  <si>
    <t>par.952</t>
  </si>
  <si>
    <t>Przychody z zaciągniętych pożyczek i kredytów na rynku krajowym</t>
  </si>
  <si>
    <t xml:space="preserve"> - kredyt długoterminowy na realizację zadania inwestycyjnego pn. "Dotacja dla Powiatu na dofinansowanie zadania "Rozbudowa drogi powiatowej nr 3898P na odcinku Słonin - Czempiń""</t>
  </si>
  <si>
    <t>- kredyt długoterminowy na realizację zadania inwestycyjnego pn. "Przebudowa drogi gminnej  w Betkowie nr 576024P"</t>
  </si>
  <si>
    <t>- kredyt długoterminowy na realizację zadania inwestycyjnego pn. "Budowa zintegrowanego węzła przesiadkowego wraz z infrastrukturą towarzyszącą, przejściem podziemnym, ciągami komunikacyjnymi i ścieżkami rowerowymi oraz energooszczędnym oświetleniem w gminie Czempiń"</t>
  </si>
  <si>
    <t>- kredyt długoterminowy na realizację zadania inwestycyjnego pn. "Termomodernizacja wraz z modernizacją źródła ciepła oraz instalacji elektryczno - oświetleniowej w budynkach Szkół Podstawowych w Czempiniu i Głuchowie"</t>
  </si>
  <si>
    <t>- kredyt długoterminowy na realizację zadania inwestycyjnego pn. "Adaptacja II piętra Gminnego budynku przy ul.Parkowej 2  w Czempiniu na pomieszczenia biurowe i punkt konsultacyjny OPS w Czempiniu"</t>
  </si>
  <si>
    <t>- kredyt długoterminowy na realizację zadania inwestycyjnego pn. "Wykup nieruchomości od Eko-Tech (budynek hydroforni i studnia w Jasieniu"</t>
  </si>
  <si>
    <t>ROZCHODY:</t>
  </si>
  <si>
    <t>par.992</t>
  </si>
  <si>
    <t>Spłaty otrzymanych krajowych pożyczek i kredytów</t>
  </si>
  <si>
    <t>Załącznik nr 5</t>
  </si>
  <si>
    <t>Załącznik nr 6</t>
  </si>
  <si>
    <t>Rozdział 80104, 80148</t>
  </si>
  <si>
    <t>Przedszkola, Stołówki szkolne i przedszkolne</t>
  </si>
  <si>
    <t>2017        -              2020</t>
  </si>
  <si>
    <t xml:space="preserve">442 396,25
</t>
  </si>
  <si>
    <t>"Doposażenie pracowni, wsparcie dla nauczycieli oraz zajęcia dodatkowe dla uczniów Szkoły Podstawowej w Czempiniu
oraz Gimnazjum w Borowie"                                                                                                 Urząd Gminy w Czempiniu</t>
  </si>
  <si>
    <t>"Rozbudowa istniejącej Szkoły Podstawowej w Głuchowie o salę gimnastyczną wraz z niezbędną infrastrukturą oraz
zapleczem sanitarno-szatniowym"                                                                                                 Urząd Gminy w Czempiniu</t>
  </si>
  <si>
    <t>Rozdział 80101, 80110</t>
  </si>
  <si>
    <t>Szkoły podstawowe, Gimnazja</t>
  </si>
  <si>
    <t>dotacja  z WFOŚiGW</t>
  </si>
  <si>
    <r>
      <t xml:space="preserve">Utworzenie placu zabaw na osiedlu nr 6 w Czempiniu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</si>
  <si>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Rozbudowa istniejącej Szkoły Podstawowej w Głuchowie o salę gimnastyczną wraz z niezbędną infrastrukturą oraz zapleczem sanitarno – szatniowym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6058, 6059, 6050/</t>
    </r>
  </si>
  <si>
    <r>
      <t xml:space="preserve">”W cieniu dębu” – II etap- kontynuacja ścieżki edukacyjno – przyrodniczej w Czempiniu /63095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</si>
  <si>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43.</t>
  </si>
  <si>
    <t>44.</t>
  </si>
  <si>
    <t>Załącznik nr 7</t>
  </si>
  <si>
    <t>Dział</t>
  </si>
  <si>
    <t>Rozdz.</t>
  </si>
  <si>
    <t>Przedszkola</t>
  </si>
  <si>
    <t>RAZEM</t>
  </si>
  <si>
    <t>010</t>
  </si>
  <si>
    <t>Gospodarka ściekowa i ochrona wód</t>
  </si>
  <si>
    <t>Drogi publiczne gminne</t>
  </si>
  <si>
    <t>Pomoc społeczna</t>
  </si>
  <si>
    <t>Rozdział 80104</t>
  </si>
  <si>
    <t>Rozdział 75095</t>
  </si>
  <si>
    <t>Szkoły podstawowe</t>
  </si>
  <si>
    <t>PLAN DOCHODÓW ZWIĄZANYCH Z REALIZACJĄ ZADAŃ Z ZAKRESU ADMINISTRACJI RZĄDOWEJ NA 2017r.</t>
  </si>
  <si>
    <t>Paragr.</t>
  </si>
  <si>
    <t>Plan</t>
  </si>
  <si>
    <t>852</t>
  </si>
  <si>
    <t>85228</t>
  </si>
  <si>
    <t>Usługi opiekuńcze i specjalistyczne usługi opiekuńcze</t>
  </si>
  <si>
    <t>0830</t>
  </si>
  <si>
    <t>Wpływy z usług</t>
  </si>
  <si>
    <t>855</t>
  </si>
  <si>
    <t>Rodzina</t>
  </si>
  <si>
    <t>85502</t>
  </si>
  <si>
    <t>Świadczenia rodzinne, świadczenia z funduszu alimentacyjnego oraz składki na ubezpieczenia emerytalne i rentowe z ubezpieczenia społecznego</t>
  </si>
  <si>
    <t>0920</t>
  </si>
  <si>
    <t>Pozostałe odsetki</t>
  </si>
  <si>
    <t>0970</t>
  </si>
  <si>
    <t>Wpływy z różnych dochodów</t>
  </si>
  <si>
    <t>0980</t>
  </si>
  <si>
    <t>Wpływy z tytułu zwrotu wypłaconych świadczeń z funduszu alimentacyjnego</t>
  </si>
  <si>
    <t xml:space="preserve">do uchwały nr </t>
  </si>
  <si>
    <t>z dnia 26 kwietnia 2017r.</t>
  </si>
  <si>
    <t>Modernizacja oczyszczalni ścieów Czempiń poprzez jej rozbudowę i przeudowę wraz z budową kanalizacji sanitarnej w miejscowości Jarogniewice oraz modernizacją istniejących przepompowni ścieków w miejscowościach Czempiń i Borowo/90001 § 6050, 6058, 6059 /</t>
  </si>
  <si>
    <t>0640</t>
  </si>
  <si>
    <t>Wpływy z kosztów egzekucyjnych , opłaty komorniczej i kosztów upomnień</t>
  </si>
  <si>
    <t>Rozdział 90001</t>
  </si>
  <si>
    <t>"Modernizacja oczyszczalni ścieów Czempiń poprzez jej rozbudowę i przeudowę wraz z budową kanalizacji sanitarnej w miejscowości Jarogniewice oraz modernizacją istniejących przepompowni ścieków w miejscowościach Czempiń i Borowo"                                                                                                 Urząd Gminy w Czempiniu</t>
  </si>
  <si>
    <t>ZESTAWIENIE ŚRODKÓW SOŁECKICH NA 2017 ROK</t>
  </si>
  <si>
    <t>Sołectwo</t>
  </si>
  <si>
    <t>Razem zł</t>
  </si>
  <si>
    <t>W tym: dział, rozdział, paragraf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</si>
  <si>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</si>
  <si>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</si>
  <si>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</si>
  <si>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</si>
  <si>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</si>
  <si>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</si>
  <si>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</si>
  <si>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</si>
  <si>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</si>
  <si>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</si>
  <si>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</si>
  <si>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</si>
  <si>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</si>
  <si>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</si>
  <si>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</si>
  <si>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</si>
  <si>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</si>
  <si>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</si>
  <si>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</si>
  <si>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</si>
  <si>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</si>
  <si>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</si>
  <si>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</si>
  <si>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do uchwały nr</t>
  </si>
  <si>
    <t>45.</t>
  </si>
  <si>
    <t xml:space="preserve">Zestaw zabawowy FS Gorzyce </t>
  </si>
  <si>
    <r>
      <t xml:space="preserve">Budowa sieci kanalizacji sanitarnej tłocznej z przepompowniami ścieków w miejscowości Jarogniewice./90001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</si>
  <si>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Budowa sieci kanalizacji sanitarnej  z przepompowniami ścieków i przyłączami w miejscowości Słonin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</si>
  <si>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- pożyczka z WFOŚiGW na realizację zadania inwestycyjnego pn. "Budowa sieci kanalizacji sanitarnej  z przepompowniami ścieków i przyłączami w miejscowości Słonin"</t>
  </si>
  <si>
    <t>- kredyt długoterminowy na realizację zadania inwestycyjnego pn. "Budowa sieci kanalizacji sanitarnej  z przepompowniami ścieków i przyłączami w miejscowości Słonin"</t>
  </si>
  <si>
    <t>- pożyczka z WFOŚiGW na realizację zadania inwestycyjnego pn. "Budowa sieci kanalizacji sanitarnej tłocznej z przepompowniami ścieków w miejscowości Jarogniewice"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</si>
</sst>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8"/>
      <name val="Andalus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top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4" fontId="3" fillId="0" borderId="12" xfId="44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top"/>
    </xf>
    <xf numFmtId="4" fontId="3" fillId="0" borderId="13" xfId="44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/>
    </xf>
    <xf numFmtId="4" fontId="3" fillId="0" borderId="19" xfId="44" applyNumberFormat="1" applyFont="1" applyFill="1" applyBorder="1" applyAlignment="1">
      <alignment horizontal="right" vertical="top"/>
    </xf>
    <xf numFmtId="0" fontId="3" fillId="0" borderId="19" xfId="0" applyFont="1" applyBorder="1" applyAlignment="1">
      <alignment/>
    </xf>
    <xf numFmtId="4" fontId="3" fillId="0" borderId="19" xfId="44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4" fontId="3" fillId="0" borderId="13" xfId="44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19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4" fontId="9" fillId="0" borderId="0" xfId="0" applyNumberFormat="1" applyFont="1" applyFill="1" applyAlignment="1">
      <alignment horizontal="right" vertical="center"/>
    </xf>
    <xf numFmtId="0" fontId="4" fillId="0" borderId="0" xfId="0" applyFont="1" applyAlignment="1" quotePrefix="1">
      <alignment wrapText="1"/>
    </xf>
    <xf numFmtId="3" fontId="9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4" fillId="0" borderId="11" xfId="0" applyFont="1" applyBorder="1" applyAlignment="1">
      <alignment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7" xfId="0" applyFont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left" wrapText="1"/>
    </xf>
    <xf numFmtId="3" fontId="7" fillId="33" borderId="11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3" fontId="3" fillId="0" borderId="19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12" fillId="0" borderId="12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wrapText="1"/>
    </xf>
    <xf numFmtId="0" fontId="0" fillId="0" borderId="0" xfId="59">
      <alignment/>
      <protection/>
    </xf>
    <xf numFmtId="0" fontId="3" fillId="0" borderId="0" xfId="59" applyFont="1" applyFill="1">
      <alignment/>
      <protection/>
    </xf>
    <xf numFmtId="0" fontId="3" fillId="0" borderId="0" xfId="59" applyFont="1">
      <alignment/>
      <protection/>
    </xf>
    <xf numFmtId="0" fontId="0" fillId="0" borderId="0" xfId="59" applyFont="1">
      <alignment/>
      <protection/>
    </xf>
    <xf numFmtId="0" fontId="8" fillId="0" borderId="23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19" xfId="59" applyFont="1" applyBorder="1" applyAlignment="1">
      <alignment horizontal="center"/>
      <protection/>
    </xf>
    <xf numFmtId="0" fontId="4" fillId="0" borderId="11" xfId="59" applyFont="1" applyFill="1" applyBorder="1">
      <alignment/>
      <protection/>
    </xf>
    <xf numFmtId="3" fontId="4" fillId="0" borderId="11" xfId="59" applyNumberFormat="1" applyFont="1" applyFill="1" applyBorder="1">
      <alignment/>
      <protection/>
    </xf>
    <xf numFmtId="0" fontId="0" fillId="0" borderId="0" xfId="0" applyFont="1" applyAlignment="1">
      <alignment/>
    </xf>
    <xf numFmtId="0" fontId="9" fillId="0" borderId="11" xfId="59" applyFont="1" applyFill="1" applyBorder="1">
      <alignment/>
      <protection/>
    </xf>
    <xf numFmtId="3" fontId="9" fillId="0" borderId="11" xfId="59" applyNumberFormat="1" applyFont="1" applyFill="1" applyBorder="1">
      <alignment/>
      <protection/>
    </xf>
    <xf numFmtId="0" fontId="8" fillId="0" borderId="11" xfId="59" applyFont="1" applyFill="1" applyBorder="1">
      <alignment/>
      <protection/>
    </xf>
    <xf numFmtId="3" fontId="8" fillId="0" borderId="11" xfId="59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4" fillId="0" borderId="0" xfId="0" applyFont="1" applyAlignment="1" quotePrefix="1">
      <alignment wrapText="1"/>
    </xf>
    <xf numFmtId="4" fontId="4" fillId="0" borderId="0" xfId="0" applyNumberFormat="1" applyFont="1" applyFill="1" applyAlignment="1">
      <alignment horizontal="right" vertical="center"/>
    </xf>
    <xf numFmtId="0" fontId="8" fillId="0" borderId="0" xfId="0" applyFont="1" applyAlignment="1" quotePrefix="1">
      <alignment horizontal="left" vertical="center" wrapText="1"/>
    </xf>
    <xf numFmtId="0" fontId="8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0" fontId="8" fillId="0" borderId="11" xfId="59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center"/>
      <protection/>
    </xf>
    <xf numFmtId="0" fontId="8" fillId="0" borderId="23" xfId="59" applyFont="1" applyBorder="1" applyAlignment="1">
      <alignment horizontal="center"/>
      <protection/>
    </xf>
    <xf numFmtId="0" fontId="8" fillId="0" borderId="27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9" xfId="59" applyFont="1" applyBorder="1" applyAlignment="1">
      <alignment horizontal="center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90"/>
  <sheetViews>
    <sheetView zoomScalePageLayoutView="0" workbookViewId="0" topLeftCell="A67">
      <selection activeCell="B78" sqref="B78:B80"/>
    </sheetView>
  </sheetViews>
  <sheetFormatPr defaultColWidth="9.00390625" defaultRowHeight="12.75"/>
  <cols>
    <col min="1" max="1" width="3.875" style="24" customWidth="1"/>
    <col min="2" max="2" width="46.875" style="1" customWidth="1"/>
    <col min="3" max="3" width="16.625" style="1" customWidth="1"/>
    <col min="4" max="5" width="13.75390625" style="1" customWidth="1"/>
    <col min="6" max="6" width="16.75390625" style="2" customWidth="1"/>
    <col min="7" max="7" width="19.75390625" style="24" customWidth="1"/>
    <col min="8" max="8" width="13.625" style="24" hidden="1" customWidth="1"/>
    <col min="9" max="9" width="9.125" style="24" customWidth="1"/>
    <col min="10" max="10" width="10.00390625" style="24" bestFit="1" customWidth="1"/>
    <col min="11" max="16384" width="9.125" style="24" customWidth="1"/>
  </cols>
  <sheetData>
    <row r="1" spans="4:6" ht="12.75">
      <c r="D1" s="25"/>
      <c r="F1" s="2" t="s">
        <v>1</v>
      </c>
    </row>
    <row r="2" spans="4:6" ht="12.75">
      <c r="D2" s="25"/>
      <c r="F2" s="2" t="s">
        <v>194</v>
      </c>
    </row>
    <row r="3" spans="4:6" ht="12.75">
      <c r="D3" s="25"/>
      <c r="F3" s="2" t="s">
        <v>0</v>
      </c>
    </row>
    <row r="4" spans="4:6" ht="12" customHeight="1">
      <c r="D4" s="25"/>
      <c r="F4" s="2" t="s">
        <v>195</v>
      </c>
    </row>
    <row r="5" ht="11.25" customHeight="1"/>
    <row r="6" spans="1:7" ht="5.25" customHeight="1">
      <c r="A6" s="174" t="s">
        <v>37</v>
      </c>
      <c r="B6" s="174"/>
      <c r="C6" s="174"/>
      <c r="D6" s="174"/>
      <c r="E6" s="174"/>
      <c r="F6" s="174"/>
      <c r="G6" s="174"/>
    </row>
    <row r="7" spans="1:7" ht="14.25" customHeight="1">
      <c r="A7" s="174"/>
      <c r="B7" s="174"/>
      <c r="C7" s="174"/>
      <c r="D7" s="174"/>
      <c r="E7" s="174"/>
      <c r="F7" s="174"/>
      <c r="G7" s="174"/>
    </row>
    <row r="8" spans="1:7" ht="11.25" customHeight="1">
      <c r="A8" s="26"/>
      <c r="B8" s="27"/>
      <c r="C8" s="27"/>
      <c r="D8" s="27"/>
      <c r="E8" s="27"/>
      <c r="F8" s="28"/>
      <c r="G8" s="26"/>
    </row>
    <row r="9" spans="1:7" ht="11.25">
      <c r="A9" s="175" t="s">
        <v>3</v>
      </c>
      <c r="B9" s="176" t="s">
        <v>8</v>
      </c>
      <c r="C9" s="177" t="s">
        <v>38</v>
      </c>
      <c r="D9" s="178" t="s">
        <v>39</v>
      </c>
      <c r="E9" s="178" t="s">
        <v>40</v>
      </c>
      <c r="F9" s="179" t="s">
        <v>41</v>
      </c>
      <c r="G9" s="179"/>
    </row>
    <row r="10" spans="1:7" ht="9" customHeight="1">
      <c r="A10" s="175"/>
      <c r="B10" s="176"/>
      <c r="C10" s="177"/>
      <c r="D10" s="178"/>
      <c r="E10" s="178"/>
      <c r="F10" s="179"/>
      <c r="G10" s="179"/>
    </row>
    <row r="11" spans="1:7" ht="17.25" customHeight="1">
      <c r="A11" s="175"/>
      <c r="B11" s="176"/>
      <c r="C11" s="177"/>
      <c r="D11" s="178"/>
      <c r="E11" s="178"/>
      <c r="F11" s="31" t="s">
        <v>42</v>
      </c>
      <c r="G11" s="32" t="s">
        <v>43</v>
      </c>
    </row>
    <row r="12" spans="1:7" ht="41.25" customHeight="1">
      <c r="A12" s="29" t="s">
        <v>15</v>
      </c>
      <c r="B12" s="33" t="s">
        <v>44</v>
      </c>
      <c r="C12" s="34">
        <v>15000</v>
      </c>
      <c r="D12" s="35">
        <v>2017</v>
      </c>
      <c r="E12" s="35">
        <v>2017</v>
      </c>
      <c r="F12" s="36">
        <v>15000</v>
      </c>
      <c r="G12" s="37"/>
    </row>
    <row r="13" spans="1:7" ht="44.25" customHeight="1">
      <c r="A13" s="29" t="s">
        <v>18</v>
      </c>
      <c r="B13" s="33" t="s">
        <v>45</v>
      </c>
      <c r="C13" s="34">
        <v>15000</v>
      </c>
      <c r="D13" s="35">
        <v>2017</v>
      </c>
      <c r="E13" s="35">
        <v>2017</v>
      </c>
      <c r="F13" s="36">
        <v>15000</v>
      </c>
      <c r="G13" s="38"/>
    </row>
    <row r="14" spans="1:7" s="1" customFormat="1" ht="12" customHeight="1">
      <c r="A14" s="180" t="s">
        <v>22</v>
      </c>
      <c r="B14" s="183" t="s">
        <v>46</v>
      </c>
      <c r="C14" s="186">
        <v>975000</v>
      </c>
      <c r="D14" s="189">
        <v>2017</v>
      </c>
      <c r="E14" s="189">
        <v>2017</v>
      </c>
      <c r="F14" s="41">
        <v>975000</v>
      </c>
      <c r="G14" s="42"/>
    </row>
    <row r="15" spans="1:7" s="1" customFormat="1" ht="11.25" customHeight="1">
      <c r="A15" s="181"/>
      <c r="B15" s="184"/>
      <c r="C15" s="187"/>
      <c r="D15" s="190"/>
      <c r="E15" s="190"/>
      <c r="F15" s="46" t="s">
        <v>47</v>
      </c>
      <c r="G15" s="47"/>
    </row>
    <row r="16" spans="1:7" s="1" customFormat="1" ht="11.25" customHeight="1">
      <c r="A16" s="182"/>
      <c r="B16" s="185"/>
      <c r="C16" s="188"/>
      <c r="D16" s="191"/>
      <c r="E16" s="191"/>
      <c r="F16" s="46">
        <v>975000</v>
      </c>
      <c r="G16" s="47" t="s">
        <v>48</v>
      </c>
    </row>
    <row r="17" spans="1:7" s="1" customFormat="1" ht="29.25" customHeight="1">
      <c r="A17" s="43" t="s">
        <v>26</v>
      </c>
      <c r="B17" s="51" t="s">
        <v>49</v>
      </c>
      <c r="C17" s="52">
        <v>278000</v>
      </c>
      <c r="D17" s="30">
        <v>2017</v>
      </c>
      <c r="E17" s="30">
        <v>2017</v>
      </c>
      <c r="F17" s="53">
        <v>278000</v>
      </c>
      <c r="G17" s="54"/>
    </row>
    <row r="18" spans="1:8" s="1" customFormat="1" ht="12" customHeight="1">
      <c r="A18" s="180" t="s">
        <v>30</v>
      </c>
      <c r="B18" s="192" t="s">
        <v>50</v>
      </c>
      <c r="C18" s="186">
        <v>1090674.44</v>
      </c>
      <c r="D18" s="189">
        <v>2016</v>
      </c>
      <c r="E18" s="189">
        <v>2018</v>
      </c>
      <c r="F18" s="56">
        <v>1090674.44</v>
      </c>
      <c r="G18" s="42"/>
      <c r="H18" s="57"/>
    </row>
    <row r="19" spans="1:8" s="1" customFormat="1" ht="12" customHeight="1">
      <c r="A19" s="181"/>
      <c r="B19" s="193"/>
      <c r="C19" s="187"/>
      <c r="D19" s="190"/>
      <c r="E19" s="190"/>
      <c r="F19" s="46" t="s">
        <v>47</v>
      </c>
      <c r="G19" s="47"/>
      <c r="H19" s="57"/>
    </row>
    <row r="20" spans="1:8" s="1" customFormat="1" ht="12" customHeight="1">
      <c r="A20" s="181"/>
      <c r="B20" s="193"/>
      <c r="C20" s="187"/>
      <c r="D20" s="190"/>
      <c r="E20" s="190"/>
      <c r="F20" s="46">
        <v>540000</v>
      </c>
      <c r="G20" s="47" t="s">
        <v>48</v>
      </c>
      <c r="H20" s="57"/>
    </row>
    <row r="21" spans="1:8" s="1" customFormat="1" ht="29.25" customHeight="1">
      <c r="A21" s="182"/>
      <c r="B21" s="194"/>
      <c r="C21" s="188"/>
      <c r="D21" s="191"/>
      <c r="E21" s="191"/>
      <c r="F21" s="46">
        <v>549480.6</v>
      </c>
      <c r="G21" s="59" t="s">
        <v>51</v>
      </c>
      <c r="H21" s="57"/>
    </row>
    <row r="22" spans="1:8" s="1" customFormat="1" ht="12" customHeight="1">
      <c r="A22" s="180" t="s">
        <v>33</v>
      </c>
      <c r="B22" s="192" t="s">
        <v>52</v>
      </c>
      <c r="C22" s="186">
        <v>16928</v>
      </c>
      <c r="D22" s="189">
        <v>2017</v>
      </c>
      <c r="E22" s="189">
        <v>2017</v>
      </c>
      <c r="F22" s="195">
        <v>16928</v>
      </c>
      <c r="G22" s="60"/>
      <c r="H22" s="57"/>
    </row>
    <row r="23" spans="1:7" s="1" customFormat="1" ht="12" customHeight="1">
      <c r="A23" s="181"/>
      <c r="B23" s="193"/>
      <c r="C23" s="187"/>
      <c r="D23" s="190"/>
      <c r="E23" s="190"/>
      <c r="F23" s="196"/>
      <c r="G23" s="47"/>
    </row>
    <row r="24" spans="1:7" s="1" customFormat="1" ht="12" customHeight="1">
      <c r="A24" s="182"/>
      <c r="B24" s="194"/>
      <c r="C24" s="188"/>
      <c r="D24" s="191"/>
      <c r="E24" s="191"/>
      <c r="F24" s="197"/>
      <c r="G24" s="62"/>
    </row>
    <row r="25" spans="1:10" s="1" customFormat="1" ht="15" customHeight="1">
      <c r="A25" s="198" t="s">
        <v>53</v>
      </c>
      <c r="B25" s="199" t="s">
        <v>54</v>
      </c>
      <c r="C25" s="200">
        <v>8302</v>
      </c>
      <c r="D25" s="176">
        <v>2017</v>
      </c>
      <c r="E25" s="176">
        <v>2017</v>
      </c>
      <c r="F25" s="201">
        <v>8302</v>
      </c>
      <c r="G25" s="42"/>
      <c r="J25" s="2"/>
    </row>
    <row r="26" spans="1:7" s="1" customFormat="1" ht="10.5" customHeight="1">
      <c r="A26" s="198"/>
      <c r="B26" s="199"/>
      <c r="C26" s="200"/>
      <c r="D26" s="176"/>
      <c r="E26" s="176"/>
      <c r="F26" s="201"/>
      <c r="G26" s="65"/>
    </row>
    <row r="27" spans="1:7" s="1" customFormat="1" ht="65.25" customHeight="1">
      <c r="A27" s="63" t="s">
        <v>55</v>
      </c>
      <c r="B27" s="66" t="s">
        <v>56</v>
      </c>
      <c r="C27" s="52">
        <v>14760</v>
      </c>
      <c r="D27" s="30">
        <v>2016</v>
      </c>
      <c r="E27" s="30">
        <v>2017</v>
      </c>
      <c r="F27" s="53">
        <v>14760</v>
      </c>
      <c r="G27" s="67"/>
    </row>
    <row r="28" spans="1:7" s="1" customFormat="1" ht="65.25" customHeight="1">
      <c r="A28" s="63" t="s">
        <v>57</v>
      </c>
      <c r="B28" s="66" t="s">
        <v>58</v>
      </c>
      <c r="C28" s="52">
        <v>100000</v>
      </c>
      <c r="D28" s="30">
        <v>2017</v>
      </c>
      <c r="E28" s="30">
        <v>2017</v>
      </c>
      <c r="F28" s="53">
        <v>100000</v>
      </c>
      <c r="G28" s="67"/>
    </row>
    <row r="29" spans="1:7" s="1" customFormat="1" ht="15" customHeight="1">
      <c r="A29" s="181" t="s">
        <v>59</v>
      </c>
      <c r="B29" s="193" t="s">
        <v>60</v>
      </c>
      <c r="C29" s="187">
        <v>7972290.69</v>
      </c>
      <c r="D29" s="190">
        <v>2017</v>
      </c>
      <c r="E29" s="190">
        <v>2018</v>
      </c>
      <c r="F29" s="46">
        <v>7972290.69</v>
      </c>
      <c r="G29" s="68"/>
    </row>
    <row r="30" spans="1:7" s="1" customFormat="1" ht="15" customHeight="1">
      <c r="A30" s="181"/>
      <c r="B30" s="193"/>
      <c r="C30" s="187"/>
      <c r="D30" s="190"/>
      <c r="E30" s="190"/>
      <c r="F30" s="46" t="s">
        <v>47</v>
      </c>
      <c r="G30" s="68"/>
    </row>
    <row r="31" spans="1:7" s="1" customFormat="1" ht="15" customHeight="1">
      <c r="A31" s="181"/>
      <c r="B31" s="193"/>
      <c r="C31" s="187"/>
      <c r="D31" s="190"/>
      <c r="E31" s="190"/>
      <c r="F31" s="46">
        <v>1100000</v>
      </c>
      <c r="G31" s="68" t="s">
        <v>48</v>
      </c>
    </row>
    <row r="32" spans="1:7" s="1" customFormat="1" ht="35.25" customHeight="1">
      <c r="A32" s="181"/>
      <c r="B32" s="193"/>
      <c r="C32" s="188"/>
      <c r="D32" s="191"/>
      <c r="E32" s="191"/>
      <c r="F32" s="46">
        <v>6776447.08</v>
      </c>
      <c r="G32" s="68" t="s">
        <v>61</v>
      </c>
    </row>
    <row r="33" spans="1:7" s="1" customFormat="1" ht="11.25">
      <c r="A33" s="180" t="s">
        <v>62</v>
      </c>
      <c r="B33" s="192" t="s">
        <v>63</v>
      </c>
      <c r="C33" s="186">
        <v>660000</v>
      </c>
      <c r="D33" s="189">
        <v>2010</v>
      </c>
      <c r="E33" s="189">
        <v>2017</v>
      </c>
      <c r="F33" s="56">
        <v>660000</v>
      </c>
      <c r="G33" s="42"/>
    </row>
    <row r="34" spans="1:7" s="1" customFormat="1" ht="15.75" customHeight="1">
      <c r="A34" s="182"/>
      <c r="B34" s="194"/>
      <c r="C34" s="188"/>
      <c r="D34" s="191"/>
      <c r="E34" s="191"/>
      <c r="F34" s="61">
        <v>639000</v>
      </c>
      <c r="G34" s="69" t="s">
        <v>64</v>
      </c>
    </row>
    <row r="35" spans="1:7" s="1" customFormat="1" ht="19.5" customHeight="1">
      <c r="A35" s="63" t="s">
        <v>65</v>
      </c>
      <c r="B35" s="64" t="s">
        <v>66</v>
      </c>
      <c r="C35" s="52">
        <v>60000</v>
      </c>
      <c r="D35" s="30">
        <v>2016</v>
      </c>
      <c r="E35" s="30">
        <v>2022</v>
      </c>
      <c r="F35" s="53">
        <v>60000</v>
      </c>
      <c r="G35" s="70"/>
    </row>
    <row r="36" spans="1:7" s="1" customFormat="1" ht="31.5" customHeight="1">
      <c r="A36" s="48" t="s">
        <v>67</v>
      </c>
      <c r="B36" s="58" t="s">
        <v>68</v>
      </c>
      <c r="C36" s="49">
        <v>50000</v>
      </c>
      <c r="D36" s="50">
        <v>2017</v>
      </c>
      <c r="E36" s="50">
        <v>2017</v>
      </c>
      <c r="F36" s="61">
        <v>50000</v>
      </c>
      <c r="G36" s="69"/>
    </row>
    <row r="37" spans="1:7" s="1" customFormat="1" ht="15.75" customHeight="1">
      <c r="A37" s="180" t="s">
        <v>69</v>
      </c>
      <c r="B37" s="192" t="s">
        <v>161</v>
      </c>
      <c r="C37" s="186">
        <v>37300</v>
      </c>
      <c r="D37" s="189">
        <v>2017</v>
      </c>
      <c r="E37" s="189">
        <v>2017</v>
      </c>
      <c r="F37" s="36">
        <v>37300</v>
      </c>
      <c r="G37" s="118"/>
    </row>
    <row r="38" spans="1:7" s="1" customFormat="1" ht="12" customHeight="1">
      <c r="A38" s="181"/>
      <c r="B38" s="193"/>
      <c r="C38" s="187"/>
      <c r="D38" s="190"/>
      <c r="E38" s="190"/>
      <c r="F38" s="116" t="s">
        <v>47</v>
      </c>
      <c r="G38" s="117"/>
    </row>
    <row r="39" spans="1:7" s="1" customFormat="1" ht="12" customHeight="1">
      <c r="A39" s="182"/>
      <c r="B39" s="194"/>
      <c r="C39" s="188"/>
      <c r="D39" s="191"/>
      <c r="E39" s="191"/>
      <c r="F39" s="61">
        <v>20000</v>
      </c>
      <c r="G39" s="69" t="s">
        <v>158</v>
      </c>
    </row>
    <row r="40" spans="1:7" ht="31.5" customHeight="1">
      <c r="A40" s="48" t="s">
        <v>71</v>
      </c>
      <c r="B40" s="58" t="s">
        <v>70</v>
      </c>
      <c r="C40" s="49">
        <v>23862</v>
      </c>
      <c r="D40" s="50">
        <v>2015</v>
      </c>
      <c r="E40" s="50">
        <v>2017</v>
      </c>
      <c r="F40" s="61">
        <v>23862</v>
      </c>
      <c r="G40" s="69"/>
    </row>
    <row r="41" spans="1:7" ht="31.5" customHeight="1">
      <c r="A41" s="48" t="s">
        <v>73</v>
      </c>
      <c r="B41" s="58" t="s">
        <v>72</v>
      </c>
      <c r="C41" s="49">
        <v>35000</v>
      </c>
      <c r="D41" s="50">
        <v>2017</v>
      </c>
      <c r="E41" s="50">
        <v>2017</v>
      </c>
      <c r="F41" s="61">
        <v>35000</v>
      </c>
      <c r="G41" s="69"/>
    </row>
    <row r="42" spans="1:7" ht="30.75" customHeight="1">
      <c r="A42" s="63" t="s">
        <v>75</v>
      </c>
      <c r="B42" s="64" t="s">
        <v>74</v>
      </c>
      <c r="C42" s="49">
        <v>915000</v>
      </c>
      <c r="D42" s="50">
        <v>2017</v>
      </c>
      <c r="E42" s="50">
        <v>2017</v>
      </c>
      <c r="F42" s="53">
        <v>915000</v>
      </c>
      <c r="G42" s="67"/>
    </row>
    <row r="43" spans="1:7" ht="27" customHeight="1">
      <c r="A43" s="63" t="s">
        <v>77</v>
      </c>
      <c r="B43" s="71" t="s">
        <v>76</v>
      </c>
      <c r="C43" s="52">
        <v>10000</v>
      </c>
      <c r="D43" s="30">
        <v>2017</v>
      </c>
      <c r="E43" s="30">
        <v>2017</v>
      </c>
      <c r="F43" s="53">
        <v>10000</v>
      </c>
      <c r="G43" s="67"/>
    </row>
    <row r="44" spans="1:7" ht="36" customHeight="1">
      <c r="A44" s="48" t="s">
        <v>79</v>
      </c>
      <c r="B44" s="64" t="s">
        <v>78</v>
      </c>
      <c r="C44" s="49">
        <v>50000</v>
      </c>
      <c r="D44" s="50">
        <v>2017</v>
      </c>
      <c r="E44" s="50">
        <v>2017</v>
      </c>
      <c r="F44" s="53">
        <v>50000</v>
      </c>
      <c r="G44" s="67"/>
    </row>
    <row r="45" spans="1:7" ht="38.25" customHeight="1">
      <c r="A45" s="48" t="s">
        <v>81</v>
      </c>
      <c r="B45" s="64" t="s">
        <v>80</v>
      </c>
      <c r="C45" s="49">
        <v>20000</v>
      </c>
      <c r="D45" s="50">
        <v>2017</v>
      </c>
      <c r="E45" s="50">
        <v>2017</v>
      </c>
      <c r="F45" s="53">
        <v>20000</v>
      </c>
      <c r="G45" s="67"/>
    </row>
    <row r="46" spans="1:7" ht="36.75" customHeight="1">
      <c r="A46" s="48" t="s">
        <v>83</v>
      </c>
      <c r="B46" s="64" t="s">
        <v>82</v>
      </c>
      <c r="C46" s="49">
        <v>10000</v>
      </c>
      <c r="D46" s="50">
        <v>2015</v>
      </c>
      <c r="E46" s="50">
        <v>2017</v>
      </c>
      <c r="F46" s="53">
        <v>10000</v>
      </c>
      <c r="G46" s="67"/>
    </row>
    <row r="47" spans="1:7" ht="30" customHeight="1">
      <c r="A47" s="48" t="s">
        <v>85</v>
      </c>
      <c r="B47" s="64" t="s">
        <v>84</v>
      </c>
      <c r="C47" s="49">
        <v>30000</v>
      </c>
      <c r="D47" s="50">
        <v>2017</v>
      </c>
      <c r="E47" s="50">
        <v>2017</v>
      </c>
      <c r="F47" s="53">
        <v>30000</v>
      </c>
      <c r="G47" s="67"/>
    </row>
    <row r="48" spans="1:7" ht="23.25" customHeight="1">
      <c r="A48" s="48" t="s">
        <v>87</v>
      </c>
      <c r="B48" s="64" t="s">
        <v>86</v>
      </c>
      <c r="C48" s="49">
        <v>30000</v>
      </c>
      <c r="D48" s="50">
        <v>2015</v>
      </c>
      <c r="E48" s="50">
        <v>2017</v>
      </c>
      <c r="F48" s="53">
        <v>30000</v>
      </c>
      <c r="G48" s="67"/>
    </row>
    <row r="49" spans="1:16" ht="18" customHeight="1">
      <c r="A49" s="63" t="s">
        <v>89</v>
      </c>
      <c r="B49" s="64" t="s">
        <v>88</v>
      </c>
      <c r="C49" s="52">
        <v>10000</v>
      </c>
      <c r="D49" s="30">
        <v>2017</v>
      </c>
      <c r="E49" s="30">
        <v>2017</v>
      </c>
      <c r="F49" s="53">
        <v>10000</v>
      </c>
      <c r="G49" s="67"/>
      <c r="J49" s="72"/>
      <c r="K49" s="72"/>
      <c r="L49" s="72"/>
      <c r="M49" s="72"/>
      <c r="N49" s="72"/>
      <c r="O49" s="72"/>
      <c r="P49" s="72"/>
    </row>
    <row r="50" spans="1:16" ht="32.25" customHeight="1">
      <c r="A50" s="63" t="s">
        <v>91</v>
      </c>
      <c r="B50" s="64" t="s">
        <v>90</v>
      </c>
      <c r="C50" s="52">
        <v>7776</v>
      </c>
      <c r="D50" s="30">
        <v>2017</v>
      </c>
      <c r="E50" s="30">
        <v>2017</v>
      </c>
      <c r="F50" s="53">
        <v>7776</v>
      </c>
      <c r="G50" s="67"/>
      <c r="J50" s="72"/>
      <c r="K50" s="202"/>
      <c r="L50" s="202"/>
      <c r="M50" s="202"/>
      <c r="N50" s="202"/>
      <c r="O50" s="202"/>
      <c r="P50" s="202"/>
    </row>
    <row r="51" spans="1:16" ht="16.5" customHeight="1">
      <c r="A51" s="180" t="s">
        <v>93</v>
      </c>
      <c r="B51" s="192" t="s">
        <v>160</v>
      </c>
      <c r="C51" s="186">
        <v>1365476.89</v>
      </c>
      <c r="D51" s="189">
        <v>2017</v>
      </c>
      <c r="E51" s="189">
        <v>2018</v>
      </c>
      <c r="F51" s="36">
        <v>1365476.89</v>
      </c>
      <c r="G51" s="42"/>
      <c r="J51" s="72"/>
      <c r="K51" s="202"/>
      <c r="L51" s="202"/>
      <c r="M51" s="202"/>
      <c r="N51" s="202"/>
      <c r="O51" s="202"/>
      <c r="P51" s="202"/>
    </row>
    <row r="52" spans="1:16" ht="16.5" customHeight="1">
      <c r="A52" s="181"/>
      <c r="B52" s="193"/>
      <c r="C52" s="187"/>
      <c r="D52" s="190"/>
      <c r="E52" s="190"/>
      <c r="F52" s="116" t="s">
        <v>47</v>
      </c>
      <c r="G52" s="47"/>
      <c r="J52" s="72"/>
      <c r="K52" s="202"/>
      <c r="L52" s="202"/>
      <c r="M52" s="202"/>
      <c r="N52" s="202"/>
      <c r="O52" s="202"/>
      <c r="P52" s="202"/>
    </row>
    <row r="53" spans="1:16" ht="15.75" customHeight="1">
      <c r="A53" s="182"/>
      <c r="B53" s="194"/>
      <c r="C53" s="188"/>
      <c r="D53" s="191"/>
      <c r="E53" s="191"/>
      <c r="F53" s="61">
        <v>1033155.35</v>
      </c>
      <c r="G53" s="80" t="s">
        <v>61</v>
      </c>
      <c r="J53" s="72"/>
      <c r="K53" s="202"/>
      <c r="L53" s="202"/>
      <c r="M53" s="202"/>
      <c r="N53" s="202"/>
      <c r="O53" s="202"/>
      <c r="P53" s="202"/>
    </row>
    <row r="54" spans="1:16" ht="18.75" customHeight="1">
      <c r="A54" s="203" t="s">
        <v>95</v>
      </c>
      <c r="B54" s="192" t="s">
        <v>92</v>
      </c>
      <c r="C54" s="186">
        <v>3604341.01</v>
      </c>
      <c r="D54" s="189">
        <v>2016</v>
      </c>
      <c r="E54" s="189">
        <v>2017</v>
      </c>
      <c r="F54" s="74">
        <v>3604341.01</v>
      </c>
      <c r="G54" s="75"/>
      <c r="J54" s="72"/>
      <c r="K54" s="202"/>
      <c r="L54" s="202"/>
      <c r="M54" s="202"/>
      <c r="N54" s="202"/>
      <c r="O54" s="202"/>
      <c r="P54" s="202"/>
    </row>
    <row r="55" spans="1:16" ht="11.25" customHeight="1">
      <c r="A55" s="204"/>
      <c r="B55" s="193"/>
      <c r="C55" s="187"/>
      <c r="D55" s="190"/>
      <c r="E55" s="190"/>
      <c r="F55" s="77" t="s">
        <v>47</v>
      </c>
      <c r="G55" s="78"/>
      <c r="J55" s="72"/>
      <c r="K55" s="202"/>
      <c r="L55" s="202"/>
      <c r="M55" s="202"/>
      <c r="N55" s="202"/>
      <c r="O55" s="202"/>
      <c r="P55" s="202"/>
    </row>
    <row r="56" spans="1:16" ht="13.5" customHeight="1">
      <c r="A56" s="204"/>
      <c r="B56" s="193"/>
      <c r="C56" s="187"/>
      <c r="D56" s="190"/>
      <c r="E56" s="190"/>
      <c r="F56" s="77">
        <v>850000</v>
      </c>
      <c r="G56" s="78" t="s">
        <v>48</v>
      </c>
      <c r="J56" s="72"/>
      <c r="K56" s="202"/>
      <c r="L56" s="202"/>
      <c r="M56" s="202"/>
      <c r="N56" s="202"/>
      <c r="O56" s="202"/>
      <c r="P56" s="202"/>
    </row>
    <row r="57" spans="1:7" ht="13.5" customHeight="1">
      <c r="A57" s="205"/>
      <c r="B57" s="194"/>
      <c r="C57" s="188"/>
      <c r="D57" s="191"/>
      <c r="E57" s="191"/>
      <c r="F57" s="79">
        <v>2391799.1</v>
      </c>
      <c r="G57" s="80" t="s">
        <v>61</v>
      </c>
    </row>
    <row r="58" spans="1:7" ht="25.5" customHeight="1">
      <c r="A58" s="76" t="s">
        <v>97</v>
      </c>
      <c r="B58" s="51" t="s">
        <v>94</v>
      </c>
      <c r="C58" s="44">
        <v>12000</v>
      </c>
      <c r="D58" s="45">
        <v>2017</v>
      </c>
      <c r="E58" s="45">
        <v>2017</v>
      </c>
      <c r="F58" s="77">
        <v>12000</v>
      </c>
      <c r="G58" s="78"/>
    </row>
    <row r="59" spans="1:7" ht="14.25" customHeight="1">
      <c r="A59" s="203" t="s">
        <v>99</v>
      </c>
      <c r="B59" s="192" t="s">
        <v>96</v>
      </c>
      <c r="C59" s="186">
        <v>1425190.4</v>
      </c>
      <c r="D59" s="189">
        <v>2016</v>
      </c>
      <c r="E59" s="189">
        <v>2017</v>
      </c>
      <c r="F59" s="74">
        <v>1425190.4</v>
      </c>
      <c r="G59" s="75"/>
    </row>
    <row r="60" spans="1:7" ht="15" customHeight="1">
      <c r="A60" s="204"/>
      <c r="B60" s="193"/>
      <c r="C60" s="187"/>
      <c r="D60" s="190"/>
      <c r="E60" s="190"/>
      <c r="F60" s="77" t="s">
        <v>47</v>
      </c>
      <c r="G60" s="78"/>
    </row>
    <row r="61" spans="1:7" ht="15.75" customHeight="1">
      <c r="A61" s="205"/>
      <c r="B61" s="194"/>
      <c r="C61" s="188"/>
      <c r="D61" s="191"/>
      <c r="E61" s="191"/>
      <c r="F61" s="81">
        <v>475671.39</v>
      </c>
      <c r="G61" s="80" t="s">
        <v>61</v>
      </c>
    </row>
    <row r="62" spans="1:7" ht="45.75" customHeight="1">
      <c r="A62" s="82" t="s">
        <v>101</v>
      </c>
      <c r="B62" s="64" t="s">
        <v>98</v>
      </c>
      <c r="C62" s="52">
        <v>15000</v>
      </c>
      <c r="D62" s="30">
        <v>2017</v>
      </c>
      <c r="E62" s="30">
        <v>2017</v>
      </c>
      <c r="F62" s="83">
        <v>15000</v>
      </c>
      <c r="G62" s="84"/>
    </row>
    <row r="63" spans="1:7" ht="11.25" customHeight="1">
      <c r="A63" s="203" t="s">
        <v>103</v>
      </c>
      <c r="B63" s="192" t="s">
        <v>100</v>
      </c>
      <c r="C63" s="186">
        <v>380000</v>
      </c>
      <c r="D63" s="189">
        <v>2016</v>
      </c>
      <c r="E63" s="189">
        <v>2017</v>
      </c>
      <c r="F63" s="74">
        <v>380000</v>
      </c>
      <c r="G63" s="75"/>
    </row>
    <row r="64" spans="1:7" ht="11.25" customHeight="1">
      <c r="A64" s="204"/>
      <c r="B64" s="193"/>
      <c r="C64" s="187"/>
      <c r="D64" s="190"/>
      <c r="E64" s="190"/>
      <c r="F64" s="77" t="s">
        <v>47</v>
      </c>
      <c r="G64" s="78"/>
    </row>
    <row r="65" spans="1:7" ht="15.75" customHeight="1">
      <c r="A65" s="204"/>
      <c r="B65" s="193"/>
      <c r="C65" s="187"/>
      <c r="D65" s="190"/>
      <c r="E65" s="190"/>
      <c r="F65" s="85">
        <v>330000</v>
      </c>
      <c r="G65" s="86" t="s">
        <v>48</v>
      </c>
    </row>
    <row r="66" spans="1:7" ht="13.5" customHeight="1">
      <c r="A66" s="203" t="s">
        <v>105</v>
      </c>
      <c r="B66" s="192" t="s">
        <v>196</v>
      </c>
      <c r="C66" s="186">
        <v>11251847.09</v>
      </c>
      <c r="D66" s="189">
        <v>2017</v>
      </c>
      <c r="E66" s="189">
        <v>2018</v>
      </c>
      <c r="F66" s="74">
        <v>11251847.09</v>
      </c>
      <c r="G66" s="75"/>
    </row>
    <row r="67" spans="1:7" ht="13.5" customHeight="1">
      <c r="A67" s="204"/>
      <c r="B67" s="193"/>
      <c r="C67" s="187"/>
      <c r="D67" s="190"/>
      <c r="E67" s="190"/>
      <c r="F67" s="77" t="s">
        <v>47</v>
      </c>
      <c r="G67" s="78"/>
    </row>
    <row r="68" spans="1:7" ht="18" customHeight="1">
      <c r="A68" s="204"/>
      <c r="B68" s="193"/>
      <c r="C68" s="187"/>
      <c r="D68" s="190"/>
      <c r="E68" s="190"/>
      <c r="F68" s="85">
        <v>5053855.24</v>
      </c>
      <c r="G68" s="86" t="s">
        <v>102</v>
      </c>
    </row>
    <row r="69" spans="1:7" ht="13.5" customHeight="1">
      <c r="A69" s="205"/>
      <c r="B69" s="194"/>
      <c r="C69" s="188"/>
      <c r="D69" s="191"/>
      <c r="E69" s="191"/>
      <c r="F69" s="81">
        <v>5751847.09</v>
      </c>
      <c r="G69" s="87" t="s">
        <v>61</v>
      </c>
    </row>
    <row r="70" spans="1:7" ht="34.5" customHeight="1">
      <c r="A70" s="82" t="s">
        <v>107</v>
      </c>
      <c r="B70" s="64" t="s">
        <v>104</v>
      </c>
      <c r="C70" s="52">
        <v>54495</v>
      </c>
      <c r="D70" s="30">
        <v>2014</v>
      </c>
      <c r="E70" s="30">
        <v>2022</v>
      </c>
      <c r="F70" s="83">
        <v>54495</v>
      </c>
      <c r="G70" s="84"/>
    </row>
    <row r="71" spans="1:7" ht="17.25" customHeight="1">
      <c r="A71" s="203" t="s">
        <v>109</v>
      </c>
      <c r="B71" s="192" t="s">
        <v>232</v>
      </c>
      <c r="C71" s="186">
        <v>1800000</v>
      </c>
      <c r="D71" s="189">
        <v>2017</v>
      </c>
      <c r="E71" s="189">
        <v>2017</v>
      </c>
      <c r="F71" s="74">
        <v>1800000</v>
      </c>
      <c r="G71" s="75"/>
    </row>
    <row r="72" spans="1:7" ht="15" customHeight="1">
      <c r="A72" s="204"/>
      <c r="B72" s="193"/>
      <c r="C72" s="187"/>
      <c r="D72" s="190"/>
      <c r="E72" s="190"/>
      <c r="F72" s="77" t="s">
        <v>47</v>
      </c>
      <c r="G72" s="78"/>
    </row>
    <row r="73" spans="1:7" ht="15" customHeight="1">
      <c r="A73" s="204"/>
      <c r="B73" s="193"/>
      <c r="C73" s="187"/>
      <c r="D73" s="190"/>
      <c r="E73" s="190"/>
      <c r="F73" s="77">
        <v>1324000</v>
      </c>
      <c r="G73" s="78" t="s">
        <v>106</v>
      </c>
    </row>
    <row r="74" spans="1:7" ht="16.5" customHeight="1">
      <c r="A74" s="205"/>
      <c r="B74" s="194"/>
      <c r="C74" s="188"/>
      <c r="D74" s="191"/>
      <c r="E74" s="191"/>
      <c r="F74" s="81">
        <v>472990</v>
      </c>
      <c r="G74" s="87" t="s">
        <v>48</v>
      </c>
    </row>
    <row r="75" spans="1:7" ht="18" customHeight="1">
      <c r="A75" s="203" t="s">
        <v>110</v>
      </c>
      <c r="B75" s="199" t="s">
        <v>108</v>
      </c>
      <c r="C75" s="200">
        <v>370064</v>
      </c>
      <c r="D75" s="189">
        <v>2016</v>
      </c>
      <c r="E75" s="189">
        <v>2017</v>
      </c>
      <c r="F75" s="88">
        <v>370064</v>
      </c>
      <c r="G75" s="89"/>
    </row>
    <row r="76" spans="1:7" ht="14.25" customHeight="1">
      <c r="A76" s="204"/>
      <c r="B76" s="199"/>
      <c r="C76" s="200"/>
      <c r="D76" s="190"/>
      <c r="E76" s="190"/>
      <c r="F76" s="77" t="s">
        <v>47</v>
      </c>
      <c r="G76" s="78"/>
    </row>
    <row r="77" spans="1:7" ht="13.5" customHeight="1">
      <c r="A77" s="205"/>
      <c r="B77" s="199"/>
      <c r="C77" s="200"/>
      <c r="D77" s="191"/>
      <c r="E77" s="191"/>
      <c r="F77" s="81">
        <v>170000</v>
      </c>
      <c r="G77" s="87" t="s">
        <v>48</v>
      </c>
    </row>
    <row r="78" spans="1:8" ht="33.75" customHeight="1">
      <c r="A78" s="203" t="s">
        <v>112</v>
      </c>
      <c r="B78" s="192" t="s">
        <v>231</v>
      </c>
      <c r="C78" s="186">
        <v>1553092.06</v>
      </c>
      <c r="D78" s="189">
        <v>2017</v>
      </c>
      <c r="E78" s="189">
        <v>2017</v>
      </c>
      <c r="F78" s="88">
        <v>1553092.06</v>
      </c>
      <c r="G78" s="89"/>
      <c r="H78" s="90">
        <f>SUM(F12,F13,F14,F17,F18,F22,F25,F27,F28,F29,F33,F35,F36,F37,F40,F41,F42,F43,F44,F45,F46,F47,F48,F49,F50,F51)</f>
        <v>13800370.020000001</v>
      </c>
    </row>
    <row r="79" spans="1:8" ht="10.5" customHeight="1">
      <c r="A79" s="204"/>
      <c r="B79" s="193"/>
      <c r="C79" s="187"/>
      <c r="D79" s="190"/>
      <c r="E79" s="190"/>
      <c r="F79" s="77" t="s">
        <v>47</v>
      </c>
      <c r="G79" s="78"/>
      <c r="H79" s="90"/>
    </row>
    <row r="80" spans="1:8" ht="12.75" customHeight="1">
      <c r="A80" s="205"/>
      <c r="B80" s="194"/>
      <c r="C80" s="188"/>
      <c r="D80" s="191"/>
      <c r="E80" s="191"/>
      <c r="F80" s="77">
        <v>492000</v>
      </c>
      <c r="G80" s="78" t="s">
        <v>106</v>
      </c>
      <c r="H80" s="90"/>
    </row>
    <row r="81" spans="1:8" ht="39" customHeight="1">
      <c r="A81" s="82" t="s">
        <v>114</v>
      </c>
      <c r="B81" s="64" t="s">
        <v>111</v>
      </c>
      <c r="C81" s="52">
        <v>10000</v>
      </c>
      <c r="D81" s="30">
        <v>2017</v>
      </c>
      <c r="E81" s="30">
        <v>2017</v>
      </c>
      <c r="F81" s="83">
        <v>10000</v>
      </c>
      <c r="G81" s="84"/>
      <c r="H81" s="90">
        <f>SUM(F54,F58,F59,F62,F63,F66,F70,F71,F75,F78,F81,F82,F83,F84,F85,F86,F87,F89)</f>
        <v>20714273.56</v>
      </c>
    </row>
    <row r="82" spans="1:7" ht="44.25" customHeight="1">
      <c r="A82" s="73" t="s">
        <v>116</v>
      </c>
      <c r="B82" s="55" t="s">
        <v>113</v>
      </c>
      <c r="C82" s="39">
        <v>60000</v>
      </c>
      <c r="D82" s="40">
        <v>2016</v>
      </c>
      <c r="E82" s="30">
        <v>2017</v>
      </c>
      <c r="F82" s="83">
        <v>60000</v>
      </c>
      <c r="G82" s="84"/>
    </row>
    <row r="83" spans="1:8" ht="25.5" customHeight="1">
      <c r="A83" s="82" t="s">
        <v>118</v>
      </c>
      <c r="B83" s="66" t="s">
        <v>115</v>
      </c>
      <c r="C83" s="52">
        <v>50000</v>
      </c>
      <c r="D83" s="30">
        <v>2017</v>
      </c>
      <c r="E83" s="30">
        <v>2017</v>
      </c>
      <c r="F83" s="83">
        <v>50000</v>
      </c>
      <c r="G83" s="84"/>
      <c r="H83" s="91"/>
    </row>
    <row r="84" spans="1:8" ht="43.5" customHeight="1">
      <c r="A84" s="82" t="s">
        <v>120</v>
      </c>
      <c r="B84" s="64" t="s">
        <v>117</v>
      </c>
      <c r="C84" s="52">
        <v>31579</v>
      </c>
      <c r="D84" s="30">
        <v>2017</v>
      </c>
      <c r="E84" s="50">
        <v>2017</v>
      </c>
      <c r="F84" s="81">
        <v>31579</v>
      </c>
      <c r="G84" s="80"/>
      <c r="H84" s="91"/>
    </row>
    <row r="85" spans="1:7" ht="31.5" customHeight="1">
      <c r="A85" s="82" t="s">
        <v>122</v>
      </c>
      <c r="B85" s="64" t="s">
        <v>119</v>
      </c>
      <c r="C85" s="52">
        <v>5000</v>
      </c>
      <c r="D85" s="30">
        <v>2017</v>
      </c>
      <c r="E85" s="30">
        <v>2017</v>
      </c>
      <c r="F85" s="83">
        <v>5000</v>
      </c>
      <c r="G85" s="84"/>
    </row>
    <row r="86" spans="1:7" ht="31.5" customHeight="1">
      <c r="A86" s="82" t="s">
        <v>123</v>
      </c>
      <c r="B86" s="64" t="s">
        <v>121</v>
      </c>
      <c r="C86" s="52">
        <v>20000</v>
      </c>
      <c r="D86" s="30">
        <v>2017</v>
      </c>
      <c r="E86" s="50">
        <v>2017</v>
      </c>
      <c r="F86" s="81">
        <v>20000</v>
      </c>
      <c r="G86" s="80"/>
    </row>
    <row r="87" spans="1:7" ht="31.5" customHeight="1">
      <c r="A87" s="82" t="s">
        <v>162</v>
      </c>
      <c r="B87" s="64" t="s">
        <v>159</v>
      </c>
      <c r="C87" s="52">
        <v>21850</v>
      </c>
      <c r="D87" s="30">
        <v>2017</v>
      </c>
      <c r="E87" s="50">
        <v>2017</v>
      </c>
      <c r="F87" s="81">
        <v>21850</v>
      </c>
      <c r="G87" s="80"/>
    </row>
    <row r="88" spans="1:7" ht="31.5" customHeight="1">
      <c r="A88" s="82" t="s">
        <v>163</v>
      </c>
      <c r="B88" s="64" t="s">
        <v>230</v>
      </c>
      <c r="C88" s="52"/>
      <c r="D88" s="30"/>
      <c r="E88" s="50"/>
      <c r="F88" s="81"/>
      <c r="G88" s="80"/>
    </row>
    <row r="89" spans="1:7" ht="31.5" customHeight="1">
      <c r="A89" s="82" t="s">
        <v>229</v>
      </c>
      <c r="B89" s="64" t="s">
        <v>124</v>
      </c>
      <c r="C89" s="52">
        <v>49815</v>
      </c>
      <c r="D89" s="30">
        <v>2015</v>
      </c>
      <c r="E89" s="30">
        <v>2017</v>
      </c>
      <c r="F89" s="83">
        <v>49815</v>
      </c>
      <c r="G89" s="80"/>
    </row>
    <row r="90" spans="3:7" ht="20.25" customHeight="1">
      <c r="C90" s="57"/>
      <c r="E90" s="92" t="s">
        <v>125</v>
      </c>
      <c r="F90" s="93">
        <f>SUM(H78:H81)</f>
        <v>34514643.58</v>
      </c>
      <c r="G90" s="80"/>
    </row>
  </sheetData>
  <sheetProtection/>
  <mergeCells count="85">
    <mergeCell ref="A78:A80"/>
    <mergeCell ref="B78:B80"/>
    <mergeCell ref="C78:C80"/>
    <mergeCell ref="D78:D80"/>
    <mergeCell ref="E78:E80"/>
    <mergeCell ref="A66:A69"/>
    <mergeCell ref="B66:B69"/>
    <mergeCell ref="C66:C69"/>
    <mergeCell ref="D66:D69"/>
    <mergeCell ref="E66:E69"/>
    <mergeCell ref="A37:A39"/>
    <mergeCell ref="B37:B39"/>
    <mergeCell ref="C37:C39"/>
    <mergeCell ref="D37:D39"/>
    <mergeCell ref="E37:E39"/>
    <mergeCell ref="A51:A53"/>
    <mergeCell ref="B51:B53"/>
    <mergeCell ref="C51:C53"/>
    <mergeCell ref="D51:D53"/>
    <mergeCell ref="E51:E53"/>
    <mergeCell ref="A75:A77"/>
    <mergeCell ref="B75:B77"/>
    <mergeCell ref="C75:C77"/>
    <mergeCell ref="D75:D77"/>
    <mergeCell ref="E75:E77"/>
    <mergeCell ref="A71:A74"/>
    <mergeCell ref="B71:B74"/>
    <mergeCell ref="C71:C74"/>
    <mergeCell ref="D71:D74"/>
    <mergeCell ref="E71:E74"/>
    <mergeCell ref="A59:A61"/>
    <mergeCell ref="B59:B61"/>
    <mergeCell ref="C59:C61"/>
    <mergeCell ref="D59:D61"/>
    <mergeCell ref="E59:E61"/>
    <mergeCell ref="A63:A65"/>
    <mergeCell ref="B63:B65"/>
    <mergeCell ref="C63:C65"/>
    <mergeCell ref="D63:D65"/>
    <mergeCell ref="E63:E65"/>
    <mergeCell ref="K50:P56"/>
    <mergeCell ref="A54:A57"/>
    <mergeCell ref="B54:B57"/>
    <mergeCell ref="C54:C57"/>
    <mergeCell ref="D54:D57"/>
    <mergeCell ref="E54:E57"/>
    <mergeCell ref="A29:A32"/>
    <mergeCell ref="B29:B32"/>
    <mergeCell ref="C29:C32"/>
    <mergeCell ref="D29:D32"/>
    <mergeCell ref="E29:E32"/>
    <mergeCell ref="A33:A34"/>
    <mergeCell ref="B33:B34"/>
    <mergeCell ref="C33:C34"/>
    <mergeCell ref="D33:D34"/>
    <mergeCell ref="E33:E34"/>
    <mergeCell ref="A25:A26"/>
    <mergeCell ref="B25:B26"/>
    <mergeCell ref="C25:C26"/>
    <mergeCell ref="D25:D26"/>
    <mergeCell ref="E25:E26"/>
    <mergeCell ref="F25:F26"/>
    <mergeCell ref="A22:A24"/>
    <mergeCell ref="B22:B24"/>
    <mergeCell ref="C22:C24"/>
    <mergeCell ref="D22:D24"/>
    <mergeCell ref="E22:E24"/>
    <mergeCell ref="F22:F24"/>
    <mergeCell ref="A14:A16"/>
    <mergeCell ref="B14:B16"/>
    <mergeCell ref="C14:C16"/>
    <mergeCell ref="D14:D16"/>
    <mergeCell ref="E14:E16"/>
    <mergeCell ref="A18:A21"/>
    <mergeCell ref="B18:B21"/>
    <mergeCell ref="C18:C21"/>
    <mergeCell ref="D18:D21"/>
    <mergeCell ref="E18:E21"/>
    <mergeCell ref="A6:G7"/>
    <mergeCell ref="A9:A11"/>
    <mergeCell ref="B9:B11"/>
    <mergeCell ref="C9:C11"/>
    <mergeCell ref="D9:D11"/>
    <mergeCell ref="E9:E11"/>
    <mergeCell ref="F9:G1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tabSelected="1" zoomScalePageLayoutView="0" workbookViewId="0" topLeftCell="A25">
      <selection activeCell="C35" sqref="C35:F35"/>
    </sheetView>
  </sheetViews>
  <sheetFormatPr defaultColWidth="9.00390625" defaultRowHeight="12.75"/>
  <cols>
    <col min="1" max="1" width="7.875" style="3" customWidth="1"/>
    <col min="2" max="2" width="9.125" style="3" customWidth="1"/>
    <col min="3" max="3" width="12.00390625" style="3" bestFit="1" customWidth="1"/>
    <col min="4" max="5" width="9.125" style="3" customWidth="1"/>
    <col min="6" max="6" width="22.875" style="3" customWidth="1"/>
    <col min="7" max="7" width="12.25390625" style="94" bestFit="1" customWidth="1"/>
    <col min="8" max="16384" width="9.125" style="3" customWidth="1"/>
  </cols>
  <sheetData>
    <row r="1" ht="12">
      <c r="F1" s="2" t="s">
        <v>126</v>
      </c>
    </row>
    <row r="2" ht="12">
      <c r="F2" s="2" t="s">
        <v>194</v>
      </c>
    </row>
    <row r="3" ht="12">
      <c r="F3" s="2" t="s">
        <v>0</v>
      </c>
    </row>
    <row r="4" ht="12">
      <c r="F4" s="2" t="s">
        <v>195</v>
      </c>
    </row>
    <row r="8" ht="12">
      <c r="B8" s="3" t="s">
        <v>127</v>
      </c>
    </row>
    <row r="9" ht="12">
      <c r="C9" s="3" t="s">
        <v>128</v>
      </c>
    </row>
    <row r="13" spans="1:7" ht="12">
      <c r="A13" s="95" t="s">
        <v>129</v>
      </c>
      <c r="G13" s="96">
        <f>SUM(G15,G21,G23,G25)</f>
        <v>13927223.33</v>
      </c>
    </row>
    <row r="14" spans="1:7" ht="12">
      <c r="A14" s="95"/>
      <c r="G14" s="96"/>
    </row>
    <row r="15" spans="1:7" ht="32.25" customHeight="1">
      <c r="A15" s="97" t="s">
        <v>130</v>
      </c>
      <c r="B15" s="206" t="s">
        <v>131</v>
      </c>
      <c r="C15" s="206"/>
      <c r="D15" s="206"/>
      <c r="E15" s="206"/>
      <c r="F15" s="206"/>
      <c r="G15" s="96">
        <v>549480.6</v>
      </c>
    </row>
    <row r="16" spans="1:7" ht="12">
      <c r="A16" s="98"/>
      <c r="B16" s="99"/>
      <c r="C16" s="99"/>
      <c r="D16" s="99"/>
      <c r="E16" s="99"/>
      <c r="F16" s="99"/>
      <c r="G16" s="100"/>
    </row>
    <row r="17" spans="1:7" ht="12">
      <c r="A17" s="98"/>
      <c r="B17" s="3" t="s">
        <v>47</v>
      </c>
      <c r="G17" s="100"/>
    </row>
    <row r="18" spans="1:7" ht="12" customHeight="1">
      <c r="A18" s="98"/>
      <c r="C18" s="207" t="s">
        <v>132</v>
      </c>
      <c r="D18" s="207"/>
      <c r="E18" s="207"/>
      <c r="F18" s="207"/>
      <c r="G18" s="208">
        <v>549480.6</v>
      </c>
    </row>
    <row r="19" spans="1:7" ht="12">
      <c r="A19" s="98"/>
      <c r="C19" s="207"/>
      <c r="D19" s="207"/>
      <c r="E19" s="207"/>
      <c r="F19" s="207"/>
      <c r="G19" s="208"/>
    </row>
    <row r="20" spans="1:7" ht="12">
      <c r="A20" s="98"/>
      <c r="C20" s="101"/>
      <c r="D20" s="101"/>
      <c r="E20" s="101"/>
      <c r="F20" s="101"/>
      <c r="G20" s="102"/>
    </row>
    <row r="21" spans="1:7" s="97" customFormat="1" ht="21" customHeight="1">
      <c r="A21" s="97" t="s">
        <v>133</v>
      </c>
      <c r="B21" s="209" t="s">
        <v>134</v>
      </c>
      <c r="C21" s="209"/>
      <c r="D21" s="209"/>
      <c r="E21" s="209"/>
      <c r="F21" s="209"/>
      <c r="G21" s="96">
        <v>5053855.24</v>
      </c>
    </row>
    <row r="22" spans="1:7" ht="12">
      <c r="A22" s="95"/>
      <c r="C22" s="101"/>
      <c r="D22" s="101"/>
      <c r="E22" s="101"/>
      <c r="F22" s="101"/>
      <c r="G22" s="103"/>
    </row>
    <row r="23" spans="1:7" ht="12">
      <c r="A23" s="95" t="s">
        <v>135</v>
      </c>
      <c r="B23" s="95" t="s">
        <v>136</v>
      </c>
      <c r="C23" s="104"/>
      <c r="D23" s="104"/>
      <c r="E23" s="104"/>
      <c r="F23" s="104"/>
      <c r="G23" s="96">
        <v>2069897.49</v>
      </c>
    </row>
    <row r="24" spans="1:7" ht="12">
      <c r="A24" s="98"/>
      <c r="B24" s="98"/>
      <c r="C24" s="105"/>
      <c r="D24" s="105"/>
      <c r="E24" s="105"/>
      <c r="F24" s="105"/>
      <c r="G24" s="96"/>
    </row>
    <row r="25" spans="1:7" s="95" customFormat="1" ht="30" customHeight="1">
      <c r="A25" s="106" t="s">
        <v>137</v>
      </c>
      <c r="B25" s="210" t="s">
        <v>138</v>
      </c>
      <c r="C25" s="210"/>
      <c r="D25" s="210"/>
      <c r="E25" s="210"/>
      <c r="F25" s="210"/>
      <c r="G25" s="96">
        <f>SUM(G28,G30,G32,G35,G37,G39,G41,G43,G45)</f>
        <v>6253990</v>
      </c>
    </row>
    <row r="26" ht="12">
      <c r="B26" s="3" t="s">
        <v>47</v>
      </c>
    </row>
    <row r="28" spans="3:7" ht="39.75" customHeight="1">
      <c r="C28" s="211" t="s">
        <v>233</v>
      </c>
      <c r="D28" s="211"/>
      <c r="E28" s="211"/>
      <c r="F28" s="211"/>
      <c r="G28" s="94">
        <v>1324000</v>
      </c>
    </row>
    <row r="29" spans="3:6" ht="12">
      <c r="C29" s="108"/>
      <c r="D29" s="108"/>
      <c r="E29" s="108"/>
      <c r="F29" s="108"/>
    </row>
    <row r="30" spans="3:7" ht="41.25" customHeight="1">
      <c r="C30" s="211" t="s">
        <v>235</v>
      </c>
      <c r="D30" s="211"/>
      <c r="E30" s="211"/>
      <c r="F30" s="211"/>
      <c r="G30" s="94">
        <v>492000</v>
      </c>
    </row>
    <row r="31" spans="3:6" ht="12">
      <c r="C31" s="108"/>
      <c r="D31" s="108"/>
      <c r="E31" s="108"/>
      <c r="F31" s="108"/>
    </row>
    <row r="32" spans="3:7" ht="12">
      <c r="C32" s="213" t="s">
        <v>139</v>
      </c>
      <c r="D32" s="214"/>
      <c r="E32" s="214"/>
      <c r="F32" s="214"/>
      <c r="G32" s="208">
        <v>975000</v>
      </c>
    </row>
    <row r="33" spans="3:7" ht="23.25" customHeight="1">
      <c r="C33" s="214"/>
      <c r="D33" s="214"/>
      <c r="E33" s="214"/>
      <c r="F33" s="214"/>
      <c r="G33" s="208"/>
    </row>
    <row r="34" spans="3:6" ht="12">
      <c r="C34" s="109"/>
      <c r="D34" s="109"/>
      <c r="E34" s="109"/>
      <c r="F34" s="109"/>
    </row>
    <row r="35" spans="1:7" ht="35.25" customHeight="1">
      <c r="A35" s="110"/>
      <c r="B35" s="111"/>
      <c r="C35" s="211" t="s">
        <v>140</v>
      </c>
      <c r="D35" s="211"/>
      <c r="E35" s="211"/>
      <c r="F35" s="211"/>
      <c r="G35" s="94">
        <v>540000</v>
      </c>
    </row>
    <row r="36" spans="3:6" ht="12">
      <c r="C36" s="109"/>
      <c r="D36" s="109"/>
      <c r="E36" s="109"/>
      <c r="F36" s="109"/>
    </row>
    <row r="37" spans="3:7" ht="65.25" customHeight="1">
      <c r="C37" s="211" t="s">
        <v>141</v>
      </c>
      <c r="D37" s="211"/>
      <c r="E37" s="211"/>
      <c r="F37" s="211"/>
      <c r="G37" s="94">
        <v>1100000</v>
      </c>
    </row>
    <row r="38" spans="3:6" ht="14.25" customHeight="1">
      <c r="C38" s="107"/>
      <c r="D38" s="107"/>
      <c r="E38" s="107"/>
      <c r="F38" s="107"/>
    </row>
    <row r="39" spans="3:7" ht="55.5" customHeight="1">
      <c r="C39" s="211" t="s">
        <v>142</v>
      </c>
      <c r="D39" s="211"/>
      <c r="E39" s="211"/>
      <c r="F39" s="211"/>
      <c r="G39" s="94">
        <v>850000</v>
      </c>
    </row>
    <row r="40" spans="3:6" ht="14.25" customHeight="1">
      <c r="C40" s="107"/>
      <c r="D40" s="107"/>
      <c r="E40" s="107"/>
      <c r="F40" s="107"/>
    </row>
    <row r="41" spans="3:7" ht="58.5" customHeight="1">
      <c r="C41" s="211" t="s">
        <v>143</v>
      </c>
      <c r="D41" s="211"/>
      <c r="E41" s="211"/>
      <c r="F41" s="211"/>
      <c r="G41" s="94">
        <v>330000</v>
      </c>
    </row>
    <row r="42" spans="3:6" ht="14.25" customHeight="1">
      <c r="C42" s="107"/>
      <c r="D42" s="107"/>
      <c r="E42" s="107"/>
      <c r="F42" s="107"/>
    </row>
    <row r="43" spans="3:7" ht="41.25" customHeight="1">
      <c r="C43" s="211" t="s">
        <v>144</v>
      </c>
      <c r="D43" s="211"/>
      <c r="E43" s="211"/>
      <c r="F43" s="211"/>
      <c r="G43" s="94">
        <v>170000</v>
      </c>
    </row>
    <row r="44" spans="3:6" ht="14.25" customHeight="1">
      <c r="C44" s="107"/>
      <c r="D44" s="107"/>
      <c r="E44" s="107"/>
      <c r="F44" s="107"/>
    </row>
    <row r="45" spans="3:7" ht="43.5" customHeight="1">
      <c r="C45" s="211" t="s">
        <v>234</v>
      </c>
      <c r="D45" s="211"/>
      <c r="E45" s="211"/>
      <c r="F45" s="211"/>
      <c r="G45" s="94">
        <v>472990</v>
      </c>
    </row>
    <row r="46" spans="3:6" ht="12">
      <c r="C46" s="101"/>
      <c r="D46" s="101"/>
      <c r="E46" s="101"/>
      <c r="F46" s="101"/>
    </row>
    <row r="47" spans="1:7" s="95" customFormat="1" ht="16.5" customHeight="1">
      <c r="A47" s="95" t="s">
        <v>145</v>
      </c>
      <c r="G47" s="96">
        <f>SUM(G50)</f>
        <v>1679775.57</v>
      </c>
    </row>
    <row r="48" spans="1:6" ht="12">
      <c r="A48" s="112"/>
      <c r="B48" s="113"/>
      <c r="C48" s="113"/>
      <c r="D48" s="113"/>
      <c r="E48" s="113"/>
      <c r="F48" s="113"/>
    </row>
    <row r="49" spans="1:7" ht="12">
      <c r="A49" s="114"/>
      <c r="B49" s="99"/>
      <c r="C49" s="99"/>
      <c r="D49" s="99"/>
      <c r="E49" s="99"/>
      <c r="F49" s="99"/>
      <c r="G49" s="100"/>
    </row>
    <row r="50" spans="1:7" s="95" customFormat="1" ht="12">
      <c r="A50" s="95" t="s">
        <v>146</v>
      </c>
      <c r="B50" s="212" t="s">
        <v>147</v>
      </c>
      <c r="C50" s="212"/>
      <c r="D50" s="212"/>
      <c r="E50" s="212"/>
      <c r="F50" s="212"/>
      <c r="G50" s="96">
        <v>1679775.57</v>
      </c>
    </row>
  </sheetData>
  <sheetProtection/>
  <mergeCells count="16">
    <mergeCell ref="C30:F30"/>
    <mergeCell ref="C43:F43"/>
    <mergeCell ref="C45:F45"/>
    <mergeCell ref="B50:F50"/>
    <mergeCell ref="C32:F33"/>
    <mergeCell ref="G32:G33"/>
    <mergeCell ref="C35:F35"/>
    <mergeCell ref="C37:F37"/>
    <mergeCell ref="C39:F39"/>
    <mergeCell ref="C41:F41"/>
    <mergeCell ref="B15:F15"/>
    <mergeCell ref="C18:F19"/>
    <mergeCell ref="G18:G19"/>
    <mergeCell ref="B21:F21"/>
    <mergeCell ref="B25:F25"/>
    <mergeCell ref="C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F21"/>
  <sheetViews>
    <sheetView zoomScalePageLayoutView="0" workbookViewId="0" topLeftCell="A3">
      <pane ySplit="9" topLeftCell="A12" activePane="bottomLeft" state="frozen"/>
      <selection pane="topLeft" activeCell="A3" sqref="A3"/>
      <selection pane="bottomLeft" activeCell="B8" sqref="B8"/>
    </sheetView>
  </sheetViews>
  <sheetFormatPr defaultColWidth="9.00390625" defaultRowHeight="12.75"/>
  <cols>
    <col min="1" max="1" width="4.875" style="26" customWidth="1"/>
    <col min="2" max="2" width="6.00390625" style="26" customWidth="1"/>
    <col min="3" max="3" width="6.875" style="26" customWidth="1"/>
    <col min="4" max="4" width="45.125" style="124" customWidth="1"/>
    <col min="5" max="5" width="14.00390625" style="1" customWidth="1"/>
    <col min="6" max="16384" width="9.125" style="24" customWidth="1"/>
  </cols>
  <sheetData>
    <row r="2" ht="11.25">
      <c r="D2" s="123"/>
    </row>
    <row r="3" ht="11.25">
      <c r="E3" s="1" t="s">
        <v>148</v>
      </c>
    </row>
    <row r="4" spans="4:6" ht="11.25">
      <c r="D4" s="123"/>
      <c r="E4" s="2" t="s">
        <v>194</v>
      </c>
      <c r="F4" s="2"/>
    </row>
    <row r="5" spans="1:6" ht="11.25">
      <c r="A5" s="125"/>
      <c r="C5" s="125"/>
      <c r="D5" s="126"/>
      <c r="E5" s="2" t="s">
        <v>0</v>
      </c>
      <c r="F5" s="2"/>
    </row>
    <row r="6" spans="1:6" ht="13.5" customHeight="1">
      <c r="A6" s="125"/>
      <c r="B6" s="127"/>
      <c r="C6" s="125"/>
      <c r="D6" s="126"/>
      <c r="E6" s="2" t="s">
        <v>195</v>
      </c>
      <c r="F6" s="2"/>
    </row>
    <row r="7" spans="1:4" ht="23.25" customHeight="1">
      <c r="A7" s="125"/>
      <c r="B7" s="127"/>
      <c r="C7" s="125"/>
      <c r="D7" s="126"/>
    </row>
    <row r="8" spans="1:4" ht="12.75" customHeight="1">
      <c r="A8" s="125"/>
      <c r="B8" s="127" t="s">
        <v>176</v>
      </c>
      <c r="C8" s="125"/>
      <c r="D8" s="126"/>
    </row>
    <row r="9" spans="1:4" ht="9.75" customHeight="1">
      <c r="A9" s="125"/>
      <c r="B9" s="127"/>
      <c r="C9" s="125"/>
      <c r="D9" s="126"/>
    </row>
    <row r="10" spans="1:5" ht="13.5" customHeight="1">
      <c r="A10" s="128" t="s">
        <v>165</v>
      </c>
      <c r="B10" s="128" t="s">
        <v>166</v>
      </c>
      <c r="C10" s="128" t="s">
        <v>177</v>
      </c>
      <c r="D10" s="129" t="s">
        <v>8</v>
      </c>
      <c r="E10" s="130" t="s">
        <v>178</v>
      </c>
    </row>
    <row r="11" spans="1:5" ht="23.25" customHeight="1">
      <c r="A11" s="131" t="s">
        <v>179</v>
      </c>
      <c r="B11" s="131"/>
      <c r="C11" s="131"/>
      <c r="D11" s="132" t="s">
        <v>172</v>
      </c>
      <c r="E11" s="133">
        <f>E12</f>
        <v>500</v>
      </c>
    </row>
    <row r="12" spans="1:5" ht="23.25" customHeight="1">
      <c r="A12" s="134"/>
      <c r="B12" s="135" t="s">
        <v>180</v>
      </c>
      <c r="C12" s="136"/>
      <c r="D12" s="137" t="s">
        <v>181</v>
      </c>
      <c r="E12" s="138">
        <f>E13</f>
        <v>500</v>
      </c>
    </row>
    <row r="13" spans="1:5" ht="23.25" customHeight="1">
      <c r="A13" s="134"/>
      <c r="B13" s="139"/>
      <c r="C13" s="140" t="s">
        <v>182</v>
      </c>
      <c r="D13" s="141" t="s">
        <v>183</v>
      </c>
      <c r="E13" s="142">
        <v>500</v>
      </c>
    </row>
    <row r="14" spans="1:5" s="143" customFormat="1" ht="18" customHeight="1">
      <c r="A14" s="131" t="s">
        <v>184</v>
      </c>
      <c r="B14" s="131"/>
      <c r="C14" s="131"/>
      <c r="D14" s="132" t="s">
        <v>185</v>
      </c>
      <c r="E14" s="133">
        <f>E15</f>
        <v>120000</v>
      </c>
    </row>
    <row r="15" spans="1:5" s="143" customFormat="1" ht="34.5" customHeight="1">
      <c r="A15" s="144"/>
      <c r="B15" s="145" t="s">
        <v>186</v>
      </c>
      <c r="C15" s="128"/>
      <c r="D15" s="146" t="s">
        <v>187</v>
      </c>
      <c r="E15" s="147">
        <f>SUM(E16:E19)</f>
        <v>120000</v>
      </c>
    </row>
    <row r="16" spans="1:5" s="143" customFormat="1" ht="26.25" customHeight="1">
      <c r="A16" s="148"/>
      <c r="B16" s="139"/>
      <c r="C16" s="149" t="s">
        <v>197</v>
      </c>
      <c r="D16" s="150" t="s">
        <v>198</v>
      </c>
      <c r="E16" s="151">
        <v>900</v>
      </c>
    </row>
    <row r="17" spans="1:5" s="143" customFormat="1" ht="18" customHeight="1">
      <c r="A17" s="148"/>
      <c r="B17" s="134"/>
      <c r="C17" s="149" t="s">
        <v>188</v>
      </c>
      <c r="D17" s="150" t="s">
        <v>189</v>
      </c>
      <c r="E17" s="151">
        <v>60000</v>
      </c>
    </row>
    <row r="18" spans="1:5" s="143" customFormat="1" ht="18" customHeight="1">
      <c r="A18" s="148"/>
      <c r="B18" s="134"/>
      <c r="C18" s="149" t="s">
        <v>190</v>
      </c>
      <c r="D18" s="150" t="s">
        <v>191</v>
      </c>
      <c r="E18" s="151">
        <v>2400</v>
      </c>
    </row>
    <row r="19" spans="1:5" s="143" customFormat="1" ht="25.5" customHeight="1">
      <c r="A19" s="134"/>
      <c r="B19" s="152"/>
      <c r="C19" s="149" t="s">
        <v>192</v>
      </c>
      <c r="D19" s="150" t="s">
        <v>193</v>
      </c>
      <c r="E19" s="151">
        <v>56700</v>
      </c>
    </row>
    <row r="20" spans="1:5" s="143" customFormat="1" ht="21" customHeight="1">
      <c r="A20" s="153"/>
      <c r="B20" s="153"/>
      <c r="C20" s="154"/>
      <c r="D20" s="155" t="s">
        <v>168</v>
      </c>
      <c r="E20" s="133">
        <f>SUM(E11,E14)</f>
        <v>120500</v>
      </c>
    </row>
    <row r="21" spans="1:4" ht="11.25" customHeight="1">
      <c r="A21" s="125"/>
      <c r="B21" s="125"/>
      <c r="C21" s="125"/>
      <c r="D21" s="126"/>
    </row>
  </sheetData>
  <sheetProtection/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78"/>
  <sheetViews>
    <sheetView zoomScalePageLayoutView="0" workbookViewId="0" topLeftCell="A1">
      <selection activeCell="A6" sqref="A6:I6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35.00390625" style="0" customWidth="1"/>
    <col min="4" max="4" width="6.625" style="0" customWidth="1"/>
    <col min="5" max="5" width="13.75390625" style="0" customWidth="1"/>
    <col min="6" max="6" width="12.25390625" style="0" customWidth="1"/>
    <col min="7" max="7" width="10.625" style="0" customWidth="1"/>
    <col min="8" max="8" width="11.875" style="0" customWidth="1"/>
    <col min="9" max="9" width="8.875" style="0" customWidth="1"/>
    <col min="11" max="11" width="11.75390625" style="0" bestFit="1" customWidth="1"/>
  </cols>
  <sheetData>
    <row r="1" ht="12.75">
      <c r="G1" s="2" t="s">
        <v>149</v>
      </c>
    </row>
    <row r="2" ht="12.75">
      <c r="G2" s="2" t="s">
        <v>228</v>
      </c>
    </row>
    <row r="3" ht="12.75">
      <c r="G3" s="2" t="s">
        <v>0</v>
      </c>
    </row>
    <row r="4" ht="12.75">
      <c r="G4" s="2" t="s">
        <v>195</v>
      </c>
    </row>
    <row r="5" spans="2:3" ht="12.75">
      <c r="B5" s="3"/>
      <c r="C5" s="3"/>
    </row>
    <row r="6" spans="1:9" ht="28.5" customHeight="1">
      <c r="A6" s="215" t="s">
        <v>2</v>
      </c>
      <c r="B6" s="215"/>
      <c r="C6" s="215"/>
      <c r="D6" s="215"/>
      <c r="E6" s="215"/>
      <c r="F6" s="215"/>
      <c r="G6" s="215"/>
      <c r="H6" s="215"/>
      <c r="I6" s="215"/>
    </row>
    <row r="7" spans="2:3" ht="12.75">
      <c r="B7" s="3"/>
      <c r="C7" s="3"/>
    </row>
    <row r="8" spans="1:9" ht="12.75" customHeight="1">
      <c r="A8" s="216" t="s">
        <v>3</v>
      </c>
      <c r="B8" s="4" t="s">
        <v>4</v>
      </c>
      <c r="C8" s="5"/>
      <c r="D8" s="217" t="s">
        <v>5</v>
      </c>
      <c r="E8" s="218" t="s">
        <v>6</v>
      </c>
      <c r="F8" s="221" t="s">
        <v>7</v>
      </c>
      <c r="G8" s="222"/>
      <c r="H8" s="222"/>
      <c r="I8" s="223"/>
    </row>
    <row r="9" spans="1:9" ht="12.75">
      <c r="A9" s="216"/>
      <c r="B9" s="6"/>
      <c r="C9" s="230" t="s">
        <v>8</v>
      </c>
      <c r="D9" s="217"/>
      <c r="E9" s="219"/>
      <c r="F9" s="224"/>
      <c r="G9" s="225"/>
      <c r="H9" s="225"/>
      <c r="I9" s="226"/>
    </row>
    <row r="10" spans="1:9" ht="12.75">
      <c r="A10" s="216"/>
      <c r="B10" s="7"/>
      <c r="C10" s="230"/>
      <c r="D10" s="217"/>
      <c r="E10" s="219"/>
      <c r="F10" s="227"/>
      <c r="G10" s="228"/>
      <c r="H10" s="228"/>
      <c r="I10" s="229"/>
    </row>
    <row r="11" spans="1:9" ht="12.75" customHeight="1">
      <c r="A11" s="216"/>
      <c r="B11" s="7"/>
      <c r="C11" s="230"/>
      <c r="D11" s="217"/>
      <c r="E11" s="219"/>
      <c r="F11" s="232" t="s">
        <v>9</v>
      </c>
      <c r="G11" s="217" t="s">
        <v>10</v>
      </c>
      <c r="H11" s="235" t="s">
        <v>11</v>
      </c>
      <c r="I11" s="217" t="s">
        <v>12</v>
      </c>
    </row>
    <row r="12" spans="1:9" ht="13.5" thickBot="1">
      <c r="A12" s="216"/>
      <c r="B12" s="8"/>
      <c r="C12" s="231"/>
      <c r="D12" s="217"/>
      <c r="E12" s="219"/>
      <c r="F12" s="233"/>
      <c r="G12" s="217"/>
      <c r="H12" s="236"/>
      <c r="I12" s="217"/>
    </row>
    <row r="13" spans="1:9" ht="20.25" thickBot="1">
      <c r="A13" s="216"/>
      <c r="B13" s="237" t="s">
        <v>13</v>
      </c>
      <c r="C13" s="238"/>
      <c r="D13" s="217"/>
      <c r="E13" s="220"/>
      <c r="F13" s="234"/>
      <c r="G13" s="217"/>
      <c r="H13" s="9" t="s">
        <v>14</v>
      </c>
      <c r="I13" s="217"/>
    </row>
    <row r="14" spans="1:9" ht="12.75">
      <c r="A14" s="10"/>
      <c r="B14" s="11"/>
      <c r="C14" s="11"/>
      <c r="D14" s="12"/>
      <c r="E14" s="12"/>
      <c r="F14" s="12"/>
      <c r="G14" s="13"/>
      <c r="H14" s="14"/>
      <c r="I14" s="15"/>
    </row>
    <row r="15" spans="1:9" ht="24">
      <c r="A15" s="239" t="s">
        <v>15</v>
      </c>
      <c r="B15" s="121" t="s">
        <v>150</v>
      </c>
      <c r="C15" s="32" t="s">
        <v>151</v>
      </c>
      <c r="D15" s="242" t="s">
        <v>16</v>
      </c>
      <c r="E15" s="245">
        <v>5579762.5</v>
      </c>
      <c r="F15" s="245">
        <v>497256.25</v>
      </c>
      <c r="G15" s="248">
        <v>409917.81</v>
      </c>
      <c r="H15" s="251">
        <v>72338.44</v>
      </c>
      <c r="I15" s="248">
        <v>0</v>
      </c>
    </row>
    <row r="16" spans="1:9" ht="12.75">
      <c r="A16" s="240"/>
      <c r="B16" s="179" t="s">
        <v>17</v>
      </c>
      <c r="C16" s="179"/>
      <c r="D16" s="243"/>
      <c r="E16" s="246"/>
      <c r="F16" s="246"/>
      <c r="G16" s="249"/>
      <c r="H16" s="251"/>
      <c r="I16" s="249"/>
    </row>
    <row r="17" spans="1:9" ht="12.75">
      <c r="A17" s="240"/>
      <c r="B17" s="179"/>
      <c r="C17" s="179"/>
      <c r="D17" s="243"/>
      <c r="E17" s="246"/>
      <c r="F17" s="246"/>
      <c r="G17" s="249"/>
      <c r="H17" s="251"/>
      <c r="I17" s="249"/>
    </row>
    <row r="18" spans="1:9" ht="12.75">
      <c r="A18" s="240"/>
      <c r="B18" s="179"/>
      <c r="C18" s="179"/>
      <c r="D18" s="243"/>
      <c r="E18" s="246"/>
      <c r="F18" s="246"/>
      <c r="G18" s="249"/>
      <c r="H18" s="251">
        <v>15000</v>
      </c>
      <c r="I18" s="249"/>
    </row>
    <row r="19" spans="1:9" ht="12.75">
      <c r="A19" s="240"/>
      <c r="B19" s="179"/>
      <c r="C19" s="179"/>
      <c r="D19" s="243"/>
      <c r="E19" s="246"/>
      <c r="F19" s="246"/>
      <c r="G19" s="249"/>
      <c r="H19" s="251"/>
      <c r="I19" s="249"/>
    </row>
    <row r="20" spans="1:9" ht="12.75">
      <c r="A20" s="241"/>
      <c r="B20" s="179"/>
      <c r="C20" s="179"/>
      <c r="D20" s="244"/>
      <c r="E20" s="247"/>
      <c r="F20" s="247"/>
      <c r="G20" s="250"/>
      <c r="H20" s="251"/>
      <c r="I20" s="250"/>
    </row>
    <row r="21" spans="1:9" ht="12.75">
      <c r="A21" s="16"/>
      <c r="B21" s="17"/>
      <c r="C21" s="17"/>
      <c r="D21" s="18"/>
      <c r="E21" s="19"/>
      <c r="F21" s="19"/>
      <c r="G21" s="20"/>
      <c r="H21" s="20"/>
      <c r="I21" s="21"/>
    </row>
    <row r="22" spans="1:9" ht="12.75">
      <c r="A22" s="239" t="s">
        <v>18</v>
      </c>
      <c r="B22" s="115" t="s">
        <v>173</v>
      </c>
      <c r="C22" s="32" t="s">
        <v>167</v>
      </c>
      <c r="D22" s="242" t="s">
        <v>19</v>
      </c>
      <c r="E22" s="245">
        <v>2006888.74</v>
      </c>
      <c r="F22" s="245">
        <v>1420190.4</v>
      </c>
      <c r="G22" s="245">
        <v>463089.71</v>
      </c>
      <c r="H22" s="252">
        <v>927570.09</v>
      </c>
      <c r="I22" s="248">
        <v>0</v>
      </c>
    </row>
    <row r="23" spans="1:9" ht="12.75">
      <c r="A23" s="240"/>
      <c r="B23" s="15" t="s">
        <v>20</v>
      </c>
      <c r="C23" s="22"/>
      <c r="D23" s="243"/>
      <c r="E23" s="246"/>
      <c r="F23" s="246"/>
      <c r="G23" s="246"/>
      <c r="H23" s="252"/>
      <c r="I23" s="249"/>
    </row>
    <row r="24" spans="1:9" ht="12.75">
      <c r="A24" s="240"/>
      <c r="B24" s="179" t="s">
        <v>21</v>
      </c>
      <c r="C24" s="179"/>
      <c r="D24" s="243"/>
      <c r="E24" s="246"/>
      <c r="F24" s="246"/>
      <c r="G24" s="246"/>
      <c r="H24" s="252"/>
      <c r="I24" s="249"/>
    </row>
    <row r="25" spans="1:11" ht="12.75">
      <c r="A25" s="240"/>
      <c r="B25" s="179"/>
      <c r="C25" s="179"/>
      <c r="D25" s="243"/>
      <c r="E25" s="246"/>
      <c r="F25" s="246"/>
      <c r="G25" s="246"/>
      <c r="H25" s="252"/>
      <c r="I25" s="249"/>
      <c r="K25" s="23"/>
    </row>
    <row r="26" spans="1:11" ht="12.75">
      <c r="A26" s="240"/>
      <c r="B26" s="179"/>
      <c r="C26" s="179"/>
      <c r="D26" s="243"/>
      <c r="E26" s="246"/>
      <c r="F26" s="246"/>
      <c r="G26" s="246"/>
      <c r="H26" s="252">
        <v>29530.6</v>
      </c>
      <c r="I26" s="249"/>
      <c r="K26" s="23"/>
    </row>
    <row r="27" spans="1:9" ht="12.75">
      <c r="A27" s="240"/>
      <c r="B27" s="179"/>
      <c r="C27" s="179"/>
      <c r="D27" s="243"/>
      <c r="E27" s="246"/>
      <c r="F27" s="246"/>
      <c r="G27" s="246"/>
      <c r="H27" s="252"/>
      <c r="I27" s="249"/>
    </row>
    <row r="28" spans="1:9" ht="12.75">
      <c r="A28" s="241"/>
      <c r="B28" s="179"/>
      <c r="C28" s="179"/>
      <c r="D28" s="244"/>
      <c r="E28" s="247"/>
      <c r="F28" s="247"/>
      <c r="G28" s="247"/>
      <c r="H28" s="252"/>
      <c r="I28" s="250"/>
    </row>
    <row r="29" spans="2:9" ht="12.75">
      <c r="B29" s="3"/>
      <c r="C29" s="3"/>
      <c r="I29" s="23"/>
    </row>
    <row r="30" spans="1:9" ht="12.75">
      <c r="A30" s="239" t="s">
        <v>22</v>
      </c>
      <c r="B30" s="15" t="s">
        <v>174</v>
      </c>
      <c r="C30" s="22" t="s">
        <v>23</v>
      </c>
      <c r="D30" s="242" t="s">
        <v>24</v>
      </c>
      <c r="E30" s="245">
        <v>80230</v>
      </c>
      <c r="F30" s="245">
        <v>63672.54</v>
      </c>
      <c r="G30" s="245">
        <v>55240.37</v>
      </c>
      <c r="H30" s="252">
        <v>8432.17</v>
      </c>
      <c r="I30" s="248">
        <v>0</v>
      </c>
    </row>
    <row r="31" spans="1:9" ht="12.75">
      <c r="A31" s="240"/>
      <c r="B31" s="15"/>
      <c r="C31" s="22"/>
      <c r="D31" s="243"/>
      <c r="E31" s="246"/>
      <c r="F31" s="246"/>
      <c r="G31" s="246"/>
      <c r="H31" s="252"/>
      <c r="I31" s="249"/>
    </row>
    <row r="32" spans="1:9" ht="12.75">
      <c r="A32" s="240"/>
      <c r="B32" s="179" t="s">
        <v>25</v>
      </c>
      <c r="C32" s="179"/>
      <c r="D32" s="243"/>
      <c r="E32" s="246"/>
      <c r="F32" s="246"/>
      <c r="G32" s="246"/>
      <c r="H32" s="252"/>
      <c r="I32" s="249"/>
    </row>
    <row r="33" spans="1:9" ht="12.75">
      <c r="A33" s="240"/>
      <c r="B33" s="179"/>
      <c r="C33" s="179"/>
      <c r="D33" s="243"/>
      <c r="E33" s="246"/>
      <c r="F33" s="246"/>
      <c r="G33" s="246"/>
      <c r="H33" s="252">
        <v>0</v>
      </c>
      <c r="I33" s="249"/>
    </row>
    <row r="34" spans="1:9" ht="12.75">
      <c r="A34" s="240"/>
      <c r="B34" s="179"/>
      <c r="C34" s="179"/>
      <c r="D34" s="243"/>
      <c r="E34" s="246"/>
      <c r="F34" s="246"/>
      <c r="G34" s="246"/>
      <c r="H34" s="252"/>
      <c r="I34" s="249"/>
    </row>
    <row r="35" spans="1:9" ht="12.75">
      <c r="A35" s="241"/>
      <c r="B35" s="179"/>
      <c r="C35" s="179"/>
      <c r="D35" s="244"/>
      <c r="E35" s="247"/>
      <c r="F35" s="247"/>
      <c r="G35" s="247"/>
      <c r="H35" s="252"/>
      <c r="I35" s="250"/>
    </row>
    <row r="37" spans="1:9" ht="18" customHeight="1">
      <c r="A37" s="239" t="s">
        <v>26</v>
      </c>
      <c r="B37" s="15" t="s">
        <v>27</v>
      </c>
      <c r="C37" s="22" t="s">
        <v>171</v>
      </c>
      <c r="D37" s="242" t="s">
        <v>28</v>
      </c>
      <c r="E37" s="245">
        <v>11843000.2</v>
      </c>
      <c r="F37" s="245">
        <v>7972290.69</v>
      </c>
      <c r="G37" s="245">
        <v>6776447.08</v>
      </c>
      <c r="H37" s="252">
        <v>1195843.61</v>
      </c>
      <c r="I37" s="248">
        <v>0</v>
      </c>
    </row>
    <row r="38" spans="1:9" ht="17.25" customHeight="1">
      <c r="A38" s="240"/>
      <c r="B38" s="15"/>
      <c r="C38" s="22"/>
      <c r="D38" s="243"/>
      <c r="E38" s="246"/>
      <c r="F38" s="246"/>
      <c r="G38" s="246"/>
      <c r="H38" s="252"/>
      <c r="I38" s="249"/>
    </row>
    <row r="39" spans="1:9" ht="12.75">
      <c r="A39" s="240"/>
      <c r="B39" s="179" t="s">
        <v>29</v>
      </c>
      <c r="C39" s="179"/>
      <c r="D39" s="243"/>
      <c r="E39" s="246"/>
      <c r="F39" s="246"/>
      <c r="G39" s="246"/>
      <c r="H39" s="252"/>
      <c r="I39" s="249"/>
    </row>
    <row r="40" spans="1:9" ht="12.75">
      <c r="A40" s="240"/>
      <c r="B40" s="179"/>
      <c r="C40" s="179"/>
      <c r="D40" s="243"/>
      <c r="E40" s="246"/>
      <c r="F40" s="246"/>
      <c r="G40" s="246"/>
      <c r="H40" s="252"/>
      <c r="I40" s="249"/>
    </row>
    <row r="41" spans="1:9" ht="12.75">
      <c r="A41" s="240"/>
      <c r="B41" s="179"/>
      <c r="C41" s="179"/>
      <c r="D41" s="243"/>
      <c r="E41" s="246"/>
      <c r="F41" s="246"/>
      <c r="G41" s="246"/>
      <c r="H41" s="252">
        <v>0</v>
      </c>
      <c r="I41" s="249"/>
    </row>
    <row r="42" spans="1:9" ht="12.75">
      <c r="A42" s="240"/>
      <c r="B42" s="179"/>
      <c r="C42" s="179"/>
      <c r="D42" s="243"/>
      <c r="E42" s="246"/>
      <c r="F42" s="246"/>
      <c r="G42" s="246"/>
      <c r="H42" s="252"/>
      <c r="I42" s="249"/>
    </row>
    <row r="43" spans="1:9" ht="12.75">
      <c r="A43" s="241"/>
      <c r="B43" s="179"/>
      <c r="C43" s="179"/>
      <c r="D43" s="244"/>
      <c r="E43" s="247"/>
      <c r="F43" s="247"/>
      <c r="G43" s="247"/>
      <c r="H43" s="252"/>
      <c r="I43" s="250"/>
    </row>
    <row r="45" spans="1:9" ht="12.75">
      <c r="A45" s="239" t="s">
        <v>30</v>
      </c>
      <c r="B45" s="15" t="s">
        <v>27</v>
      </c>
      <c r="C45" s="22" t="s">
        <v>171</v>
      </c>
      <c r="D45" s="242" t="s">
        <v>31</v>
      </c>
      <c r="E45" s="245">
        <v>1679410.39</v>
      </c>
      <c r="F45" s="245">
        <v>1090674.44</v>
      </c>
      <c r="G45" s="245">
        <v>549480.6</v>
      </c>
      <c r="H45" s="252">
        <v>314075.63</v>
      </c>
      <c r="I45" s="248">
        <v>0</v>
      </c>
    </row>
    <row r="46" spans="1:9" ht="12.75">
      <c r="A46" s="240"/>
      <c r="B46" s="15"/>
      <c r="C46" s="22"/>
      <c r="D46" s="243"/>
      <c r="E46" s="246"/>
      <c r="F46" s="246"/>
      <c r="G46" s="246"/>
      <c r="H46" s="252"/>
      <c r="I46" s="249"/>
    </row>
    <row r="47" spans="1:9" ht="12.75">
      <c r="A47" s="240"/>
      <c r="B47" s="179" t="s">
        <v>32</v>
      </c>
      <c r="C47" s="179"/>
      <c r="D47" s="243"/>
      <c r="E47" s="246"/>
      <c r="F47" s="246"/>
      <c r="G47" s="246"/>
      <c r="H47" s="252"/>
      <c r="I47" s="249"/>
    </row>
    <row r="48" spans="1:9" ht="12.75">
      <c r="A48" s="240"/>
      <c r="B48" s="179"/>
      <c r="C48" s="179"/>
      <c r="D48" s="243"/>
      <c r="E48" s="246"/>
      <c r="F48" s="246"/>
      <c r="G48" s="246"/>
      <c r="H48" s="252">
        <v>227118.21</v>
      </c>
      <c r="I48" s="249"/>
    </row>
    <row r="49" spans="1:9" ht="12.75">
      <c r="A49" s="240"/>
      <c r="B49" s="179"/>
      <c r="C49" s="179"/>
      <c r="D49" s="243"/>
      <c r="E49" s="246"/>
      <c r="F49" s="246"/>
      <c r="G49" s="246"/>
      <c r="H49" s="252"/>
      <c r="I49" s="249"/>
    </row>
    <row r="50" spans="1:9" ht="12.75">
      <c r="A50" s="241"/>
      <c r="B50" s="179"/>
      <c r="C50" s="179"/>
      <c r="D50" s="244"/>
      <c r="E50" s="247"/>
      <c r="F50" s="247"/>
      <c r="G50" s="247"/>
      <c r="H50" s="252"/>
      <c r="I50" s="250"/>
    </row>
    <row r="52" spans="1:9" ht="12.75">
      <c r="A52" s="239" t="s">
        <v>33</v>
      </c>
      <c r="B52" s="15" t="s">
        <v>34</v>
      </c>
      <c r="C52" s="22" t="s">
        <v>175</v>
      </c>
      <c r="D52" s="242" t="s">
        <v>35</v>
      </c>
      <c r="E52" s="245">
        <v>3807693.21</v>
      </c>
      <c r="F52" s="245">
        <v>3604341.01</v>
      </c>
      <c r="G52" s="245">
        <v>2391799.1</v>
      </c>
      <c r="H52" s="252">
        <v>422082.19</v>
      </c>
      <c r="I52" s="248">
        <v>0</v>
      </c>
    </row>
    <row r="53" spans="1:11" ht="12.75">
      <c r="A53" s="240"/>
      <c r="B53" s="15"/>
      <c r="C53" s="22"/>
      <c r="D53" s="243"/>
      <c r="E53" s="246"/>
      <c r="F53" s="246"/>
      <c r="G53" s="246"/>
      <c r="H53" s="252"/>
      <c r="I53" s="249"/>
      <c r="K53" s="23"/>
    </row>
    <row r="54" spans="1:9" ht="12.75">
      <c r="A54" s="240"/>
      <c r="B54" s="179" t="s">
        <v>36</v>
      </c>
      <c r="C54" s="179"/>
      <c r="D54" s="243"/>
      <c r="E54" s="246"/>
      <c r="F54" s="246"/>
      <c r="G54" s="246"/>
      <c r="H54" s="252"/>
      <c r="I54" s="249"/>
    </row>
    <row r="55" spans="1:11" ht="12.75">
      <c r="A55" s="240"/>
      <c r="B55" s="179"/>
      <c r="C55" s="179"/>
      <c r="D55" s="243"/>
      <c r="E55" s="246"/>
      <c r="F55" s="246"/>
      <c r="G55" s="246"/>
      <c r="H55" s="252">
        <v>790459.72</v>
      </c>
      <c r="I55" s="249"/>
      <c r="K55" s="23"/>
    </row>
    <row r="56" spans="1:9" ht="12.75">
      <c r="A56" s="240"/>
      <c r="B56" s="179"/>
      <c r="C56" s="179"/>
      <c r="D56" s="243"/>
      <c r="E56" s="246"/>
      <c r="F56" s="246"/>
      <c r="G56" s="246"/>
      <c r="H56" s="252"/>
      <c r="I56" s="249"/>
    </row>
    <row r="57" spans="1:9" ht="12.75">
      <c r="A57" s="241"/>
      <c r="B57" s="179"/>
      <c r="C57" s="179"/>
      <c r="D57" s="244"/>
      <c r="E57" s="247"/>
      <c r="F57" s="247"/>
      <c r="G57" s="247"/>
      <c r="H57" s="252"/>
      <c r="I57" s="250"/>
    </row>
    <row r="59" spans="1:9" ht="24">
      <c r="A59" s="239" t="s">
        <v>53</v>
      </c>
      <c r="B59" s="115" t="s">
        <v>156</v>
      </c>
      <c r="C59" s="22" t="s">
        <v>157</v>
      </c>
      <c r="D59" s="242" t="s">
        <v>152</v>
      </c>
      <c r="E59" s="253" t="s">
        <v>153</v>
      </c>
      <c r="F59" s="245">
        <v>136056.25</v>
      </c>
      <c r="G59" s="245">
        <v>115647.82</v>
      </c>
      <c r="H59" s="252">
        <v>6802.81</v>
      </c>
      <c r="I59" s="245">
        <v>13605.62</v>
      </c>
    </row>
    <row r="60" spans="1:9" ht="12.75">
      <c r="A60" s="240"/>
      <c r="B60" s="179" t="s">
        <v>154</v>
      </c>
      <c r="C60" s="179"/>
      <c r="D60" s="243"/>
      <c r="E60" s="246"/>
      <c r="F60" s="246"/>
      <c r="G60" s="246"/>
      <c r="H60" s="252"/>
      <c r="I60" s="246"/>
    </row>
    <row r="61" spans="1:9" ht="12.75">
      <c r="A61" s="240"/>
      <c r="B61" s="179"/>
      <c r="C61" s="179"/>
      <c r="D61" s="243"/>
      <c r="E61" s="246"/>
      <c r="F61" s="246"/>
      <c r="G61" s="246"/>
      <c r="H61" s="252"/>
      <c r="I61" s="246"/>
    </row>
    <row r="62" spans="1:9" ht="12.75">
      <c r="A62" s="240"/>
      <c r="B62" s="179"/>
      <c r="C62" s="179"/>
      <c r="D62" s="243"/>
      <c r="E62" s="246"/>
      <c r="F62" s="246"/>
      <c r="G62" s="246"/>
      <c r="H62" s="252">
        <v>0</v>
      </c>
      <c r="I62" s="246"/>
    </row>
    <row r="63" spans="1:9" ht="12.75">
      <c r="A63" s="240"/>
      <c r="B63" s="179"/>
      <c r="C63" s="179"/>
      <c r="D63" s="243"/>
      <c r="E63" s="246"/>
      <c r="F63" s="246"/>
      <c r="G63" s="246"/>
      <c r="H63" s="252"/>
      <c r="I63" s="246"/>
    </row>
    <row r="64" spans="1:9" ht="12.75">
      <c r="A64" s="241"/>
      <c r="B64" s="179"/>
      <c r="C64" s="179"/>
      <c r="D64" s="244"/>
      <c r="E64" s="247"/>
      <c r="F64" s="247"/>
      <c r="G64" s="247"/>
      <c r="H64" s="252"/>
      <c r="I64" s="247"/>
    </row>
    <row r="66" spans="1:9" ht="12.75">
      <c r="A66" s="239" t="s">
        <v>55</v>
      </c>
      <c r="B66" s="15" t="s">
        <v>34</v>
      </c>
      <c r="C66" s="22" t="s">
        <v>175</v>
      </c>
      <c r="D66" s="242" t="s">
        <v>16</v>
      </c>
      <c r="E66" s="253">
        <v>3141686.23</v>
      </c>
      <c r="F66" s="245">
        <v>1365476.89</v>
      </c>
      <c r="G66" s="245">
        <v>1033155.35</v>
      </c>
      <c r="H66" s="252">
        <v>182321.54</v>
      </c>
      <c r="I66" s="245">
        <v>0</v>
      </c>
    </row>
    <row r="67" spans="1:9" ht="12.75">
      <c r="A67" s="240"/>
      <c r="B67" s="179" t="s">
        <v>155</v>
      </c>
      <c r="C67" s="179"/>
      <c r="D67" s="243"/>
      <c r="E67" s="246"/>
      <c r="F67" s="246"/>
      <c r="G67" s="246"/>
      <c r="H67" s="252"/>
      <c r="I67" s="246"/>
    </row>
    <row r="68" spans="1:9" ht="12.75">
      <c r="A68" s="240"/>
      <c r="B68" s="179"/>
      <c r="C68" s="179"/>
      <c r="D68" s="243"/>
      <c r="E68" s="246"/>
      <c r="F68" s="246"/>
      <c r="G68" s="246"/>
      <c r="H68" s="252"/>
      <c r="I68" s="246"/>
    </row>
    <row r="69" spans="1:9" ht="12.75">
      <c r="A69" s="240"/>
      <c r="B69" s="179"/>
      <c r="C69" s="179"/>
      <c r="D69" s="243"/>
      <c r="E69" s="246"/>
      <c r="F69" s="246"/>
      <c r="G69" s="246"/>
      <c r="H69" s="252">
        <v>150000</v>
      </c>
      <c r="I69" s="246"/>
    </row>
    <row r="70" spans="1:9" ht="12.75">
      <c r="A70" s="240"/>
      <c r="B70" s="179"/>
      <c r="C70" s="179"/>
      <c r="D70" s="243"/>
      <c r="E70" s="246"/>
      <c r="F70" s="246"/>
      <c r="G70" s="246"/>
      <c r="H70" s="252"/>
      <c r="I70" s="246"/>
    </row>
    <row r="71" spans="1:9" ht="12.75">
      <c r="A71" s="241"/>
      <c r="B71" s="179"/>
      <c r="C71" s="179"/>
      <c r="D71" s="244"/>
      <c r="E71" s="247"/>
      <c r="F71" s="247"/>
      <c r="G71" s="247"/>
      <c r="H71" s="252"/>
      <c r="I71" s="247"/>
    </row>
    <row r="72" ht="39.75" customHeight="1"/>
    <row r="73" spans="1:9" ht="12.75">
      <c r="A73" s="239" t="s">
        <v>57</v>
      </c>
      <c r="B73" s="15" t="s">
        <v>199</v>
      </c>
      <c r="C73" s="22" t="s">
        <v>170</v>
      </c>
      <c r="D73" s="242" t="s">
        <v>16</v>
      </c>
      <c r="E73" s="253">
        <v>18878299.71</v>
      </c>
      <c r="F73" s="245">
        <v>11251847.09</v>
      </c>
      <c r="G73" s="245">
        <v>5751847.09</v>
      </c>
      <c r="H73" s="252">
        <v>3270658.16</v>
      </c>
      <c r="I73" s="245">
        <v>0</v>
      </c>
    </row>
    <row r="74" spans="1:9" ht="12.75">
      <c r="A74" s="240"/>
      <c r="B74" s="179" t="s">
        <v>200</v>
      </c>
      <c r="C74" s="179"/>
      <c r="D74" s="243"/>
      <c r="E74" s="246"/>
      <c r="F74" s="246"/>
      <c r="G74" s="246"/>
      <c r="H74" s="252"/>
      <c r="I74" s="246"/>
    </row>
    <row r="75" spans="1:9" ht="12.75">
      <c r="A75" s="240"/>
      <c r="B75" s="179"/>
      <c r="C75" s="179"/>
      <c r="D75" s="243"/>
      <c r="E75" s="246"/>
      <c r="F75" s="246"/>
      <c r="G75" s="246"/>
      <c r="H75" s="252"/>
      <c r="I75" s="246"/>
    </row>
    <row r="76" spans="1:9" ht="12.75">
      <c r="A76" s="240"/>
      <c r="B76" s="179"/>
      <c r="C76" s="179"/>
      <c r="D76" s="243"/>
      <c r="E76" s="246"/>
      <c r="F76" s="246"/>
      <c r="G76" s="246"/>
      <c r="H76" s="252">
        <v>2229341.84</v>
      </c>
      <c r="I76" s="246"/>
    </row>
    <row r="77" spans="1:9" ht="12.75">
      <c r="A77" s="240"/>
      <c r="B77" s="179"/>
      <c r="C77" s="179"/>
      <c r="D77" s="243"/>
      <c r="E77" s="246"/>
      <c r="F77" s="246"/>
      <c r="G77" s="246"/>
      <c r="H77" s="252"/>
      <c r="I77" s="246"/>
    </row>
    <row r="78" spans="1:9" ht="12.75">
      <c r="A78" s="241"/>
      <c r="B78" s="179"/>
      <c r="C78" s="179"/>
      <c r="D78" s="244"/>
      <c r="E78" s="247"/>
      <c r="F78" s="247"/>
      <c r="G78" s="247"/>
      <c r="H78" s="252"/>
      <c r="I78" s="247"/>
    </row>
  </sheetData>
  <sheetProtection/>
  <mergeCells count="92">
    <mergeCell ref="I73:I78"/>
    <mergeCell ref="B74:C78"/>
    <mergeCell ref="H76:H78"/>
    <mergeCell ref="A73:A78"/>
    <mergeCell ref="D73:D78"/>
    <mergeCell ref="E73:E78"/>
    <mergeCell ref="F73:F78"/>
    <mergeCell ref="G73:G78"/>
    <mergeCell ref="H73:H75"/>
    <mergeCell ref="A66:A71"/>
    <mergeCell ref="D66:D71"/>
    <mergeCell ref="E66:E71"/>
    <mergeCell ref="F66:F71"/>
    <mergeCell ref="G66:G71"/>
    <mergeCell ref="B67:C71"/>
    <mergeCell ref="A59:A64"/>
    <mergeCell ref="D59:D64"/>
    <mergeCell ref="E59:E64"/>
    <mergeCell ref="F59:F64"/>
    <mergeCell ref="G59:G64"/>
    <mergeCell ref="I59:I64"/>
    <mergeCell ref="B60:C64"/>
    <mergeCell ref="H62:H64"/>
    <mergeCell ref="I66:I71"/>
    <mergeCell ref="H59:H61"/>
    <mergeCell ref="H66:H68"/>
    <mergeCell ref="H69:H71"/>
    <mergeCell ref="I52:I57"/>
    <mergeCell ref="B54:C57"/>
    <mergeCell ref="H55:H57"/>
    <mergeCell ref="B47:C50"/>
    <mergeCell ref="H48:H50"/>
    <mergeCell ref="A52:A57"/>
    <mergeCell ref="D52:D57"/>
    <mergeCell ref="E52:E57"/>
    <mergeCell ref="F52:F57"/>
    <mergeCell ref="G52:G57"/>
    <mergeCell ref="H52:H54"/>
    <mergeCell ref="I37:I43"/>
    <mergeCell ref="B39:C43"/>
    <mergeCell ref="H41:H43"/>
    <mergeCell ref="A45:A50"/>
    <mergeCell ref="D45:D50"/>
    <mergeCell ref="E45:E50"/>
    <mergeCell ref="F45:F50"/>
    <mergeCell ref="G45:G50"/>
    <mergeCell ref="H45:H47"/>
    <mergeCell ref="I45:I50"/>
    <mergeCell ref="B32:C35"/>
    <mergeCell ref="H33:H35"/>
    <mergeCell ref="A37:A43"/>
    <mergeCell ref="D37:D43"/>
    <mergeCell ref="E37:E43"/>
    <mergeCell ref="F37:F43"/>
    <mergeCell ref="G37:G43"/>
    <mergeCell ref="H37:H40"/>
    <mergeCell ref="I22:I28"/>
    <mergeCell ref="B24:C28"/>
    <mergeCell ref="H26:H28"/>
    <mergeCell ref="A30:A35"/>
    <mergeCell ref="D30:D35"/>
    <mergeCell ref="E30:E35"/>
    <mergeCell ref="F30:F35"/>
    <mergeCell ref="G30:G35"/>
    <mergeCell ref="H30:H32"/>
    <mergeCell ref="I30:I35"/>
    <mergeCell ref="H15:H17"/>
    <mergeCell ref="I15:I20"/>
    <mergeCell ref="B16:C20"/>
    <mergeCell ref="H18:H20"/>
    <mergeCell ref="A22:A28"/>
    <mergeCell ref="D22:D28"/>
    <mergeCell ref="E22:E28"/>
    <mergeCell ref="F22:F28"/>
    <mergeCell ref="G22:G28"/>
    <mergeCell ref="H22:H25"/>
    <mergeCell ref="B13:C13"/>
    <mergeCell ref="A15:A20"/>
    <mergeCell ref="D15:D20"/>
    <mergeCell ref="E15:E20"/>
    <mergeCell ref="F15:F20"/>
    <mergeCell ref="G15:G20"/>
    <mergeCell ref="A6:I6"/>
    <mergeCell ref="A8:A13"/>
    <mergeCell ref="D8:D13"/>
    <mergeCell ref="E8:E13"/>
    <mergeCell ref="F8:I10"/>
    <mergeCell ref="C9:C12"/>
    <mergeCell ref="F11:F13"/>
    <mergeCell ref="G11:G13"/>
    <mergeCell ref="H11:H12"/>
    <mergeCell ref="I11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37"/>
  <sheetViews>
    <sheetView zoomScalePageLayoutView="0" workbookViewId="0" topLeftCell="A22">
      <selection activeCell="J40" sqref="J40"/>
    </sheetView>
  </sheetViews>
  <sheetFormatPr defaultColWidth="9.00390625" defaultRowHeight="12.75"/>
  <cols>
    <col min="1" max="1" width="17.25390625" style="0" customWidth="1"/>
    <col min="3" max="3" width="8.125" style="0" customWidth="1"/>
    <col min="4" max="4" width="7.25390625" style="0" customWidth="1"/>
    <col min="5" max="5" width="7.375" style="0" customWidth="1"/>
    <col min="6" max="6" width="7.625" style="0" customWidth="1"/>
    <col min="7" max="7" width="7.375" style="0" customWidth="1"/>
    <col min="8" max="8" width="8.00390625" style="0" customWidth="1"/>
    <col min="9" max="9" width="7.375" style="0" customWidth="1"/>
    <col min="12" max="12" width="7.75390625" style="0" customWidth="1"/>
    <col min="13" max="13" width="7.375" style="0" customWidth="1"/>
    <col min="14" max="14" width="6.375" style="0" customWidth="1"/>
    <col min="15" max="15" width="6.875" style="0" customWidth="1"/>
    <col min="16" max="16" width="6.75390625" style="0" customWidth="1"/>
    <col min="17" max="17" width="6.875" style="0" customWidth="1"/>
    <col min="18" max="18" width="6.375" style="0" customWidth="1"/>
    <col min="19" max="19" width="7.125" style="0" customWidth="1"/>
  </cols>
  <sheetData>
    <row r="1" spans="1:18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  <c r="M1" s="157"/>
      <c r="N1" s="157"/>
      <c r="O1" s="158" t="s">
        <v>164</v>
      </c>
      <c r="P1" s="156"/>
      <c r="Q1" s="156"/>
      <c r="R1" s="156"/>
    </row>
    <row r="2" spans="1:18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7"/>
      <c r="N2" s="157"/>
      <c r="O2" s="2" t="s">
        <v>228</v>
      </c>
      <c r="P2" s="157"/>
      <c r="Q2" s="157"/>
      <c r="R2" s="156"/>
    </row>
    <row r="3" spans="1:18" ht="12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7"/>
      <c r="M3" s="157"/>
      <c r="N3" s="157"/>
      <c r="O3" s="2" t="s">
        <v>0</v>
      </c>
      <c r="P3" s="157"/>
      <c r="Q3" s="157"/>
      <c r="R3" s="156"/>
    </row>
    <row r="4" spans="1:18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7"/>
      <c r="N4" s="157"/>
      <c r="O4" s="2" t="s">
        <v>195</v>
      </c>
      <c r="P4" s="157"/>
      <c r="Q4" s="157"/>
      <c r="R4" s="156"/>
    </row>
    <row r="6" spans="1:18" ht="12.75">
      <c r="A6" s="259" t="s">
        <v>201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</row>
    <row r="7" spans="1:18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1:19" ht="12.75">
      <c r="A8" s="260" t="s">
        <v>202</v>
      </c>
      <c r="B8" s="260" t="s">
        <v>203</v>
      </c>
      <c r="C8" s="256" t="s">
        <v>204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</row>
    <row r="9" spans="1:19" ht="12.75">
      <c r="A9" s="261"/>
      <c r="B9" s="261"/>
      <c r="C9" s="255" t="s">
        <v>169</v>
      </c>
      <c r="D9" s="255"/>
      <c r="E9" s="255"/>
      <c r="F9" s="256">
        <v>600</v>
      </c>
      <c r="G9" s="257"/>
      <c r="H9" s="257"/>
      <c r="I9" s="160">
        <v>801</v>
      </c>
      <c r="J9" s="161">
        <v>900</v>
      </c>
      <c r="K9" s="254">
        <v>921</v>
      </c>
      <c r="L9" s="254"/>
      <c r="M9" s="254"/>
      <c r="N9" s="254"/>
      <c r="O9" s="254"/>
      <c r="P9" s="256">
        <v>926</v>
      </c>
      <c r="Q9" s="257"/>
      <c r="R9" s="257"/>
      <c r="S9" s="258"/>
    </row>
    <row r="10" spans="1:19" ht="12.75">
      <c r="A10" s="261"/>
      <c r="B10" s="261"/>
      <c r="C10" s="255" t="s">
        <v>205</v>
      </c>
      <c r="D10" s="255"/>
      <c r="E10" s="255"/>
      <c r="F10" s="256">
        <v>60016</v>
      </c>
      <c r="G10" s="257"/>
      <c r="H10" s="257"/>
      <c r="I10" s="160">
        <v>80101</v>
      </c>
      <c r="J10" s="161">
        <v>90015</v>
      </c>
      <c r="K10" s="256">
        <v>92109</v>
      </c>
      <c r="L10" s="257"/>
      <c r="M10" s="256">
        <v>92195</v>
      </c>
      <c r="N10" s="257"/>
      <c r="O10" s="258"/>
      <c r="P10" s="256">
        <v>92695</v>
      </c>
      <c r="Q10" s="257"/>
      <c r="R10" s="257"/>
      <c r="S10" s="258"/>
    </row>
    <row r="11" spans="1:19" ht="12.75">
      <c r="A11" s="262"/>
      <c r="B11" s="262"/>
      <c r="C11" s="162">
        <v>4210</v>
      </c>
      <c r="D11" s="162">
        <v>4270</v>
      </c>
      <c r="E11" s="162">
        <v>4300</v>
      </c>
      <c r="F11" s="163">
        <v>4210</v>
      </c>
      <c r="G11" s="163">
        <v>4300</v>
      </c>
      <c r="H11" s="163">
        <v>6050</v>
      </c>
      <c r="I11" s="163">
        <v>4210</v>
      </c>
      <c r="J11" s="163">
        <v>6050</v>
      </c>
      <c r="K11" s="163">
        <v>4210</v>
      </c>
      <c r="L11" s="163">
        <v>4300</v>
      </c>
      <c r="M11" s="163">
        <v>4170</v>
      </c>
      <c r="N11" s="163">
        <v>4210</v>
      </c>
      <c r="O11" s="163">
        <v>4300</v>
      </c>
      <c r="P11" s="163">
        <v>4210</v>
      </c>
      <c r="Q11" s="163">
        <v>4270</v>
      </c>
      <c r="R11" s="163">
        <v>4300</v>
      </c>
      <c r="S11" s="122">
        <v>6060</v>
      </c>
    </row>
    <row r="12" spans="1:19" ht="12.75">
      <c r="A12" s="164" t="s">
        <v>206</v>
      </c>
      <c r="B12" s="165">
        <f>SUM(C12:S12)</f>
        <v>12038</v>
      </c>
      <c r="C12" s="165"/>
      <c r="D12" s="165"/>
      <c r="E12" s="165"/>
      <c r="F12" s="165"/>
      <c r="G12" s="165">
        <v>5038</v>
      </c>
      <c r="H12" s="165"/>
      <c r="I12" s="165"/>
      <c r="J12" s="165"/>
      <c r="K12" s="165">
        <v>900</v>
      </c>
      <c r="L12" s="165">
        <v>3100</v>
      </c>
      <c r="M12" s="165"/>
      <c r="N12" s="165">
        <v>1500</v>
      </c>
      <c r="O12" s="165">
        <v>1000</v>
      </c>
      <c r="P12" s="165">
        <v>500</v>
      </c>
      <c r="Q12" s="165"/>
      <c r="R12" s="165"/>
      <c r="S12" s="171"/>
    </row>
    <row r="13" spans="1:19" ht="12.75">
      <c r="A13" s="164" t="s">
        <v>207</v>
      </c>
      <c r="B13" s="165">
        <f aca="true" t="shared" si="0" ref="B13:B33">SUM(C13:S13)</f>
        <v>6928</v>
      </c>
      <c r="C13" s="165"/>
      <c r="D13" s="165"/>
      <c r="E13" s="165"/>
      <c r="F13" s="165"/>
      <c r="G13" s="165"/>
      <c r="H13" s="165">
        <v>6928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71"/>
    </row>
    <row r="14" spans="1:19" ht="12.75">
      <c r="A14" s="164" t="s">
        <v>208</v>
      </c>
      <c r="B14" s="165">
        <f t="shared" si="0"/>
        <v>19822</v>
      </c>
      <c r="C14" s="165">
        <v>800</v>
      </c>
      <c r="D14" s="165"/>
      <c r="E14" s="165"/>
      <c r="F14" s="165">
        <v>700</v>
      </c>
      <c r="G14" s="165">
        <v>1000</v>
      </c>
      <c r="H14" s="165"/>
      <c r="I14" s="165"/>
      <c r="J14" s="165"/>
      <c r="K14" s="165"/>
      <c r="L14" s="165"/>
      <c r="M14" s="165">
        <v>2000</v>
      </c>
      <c r="N14" s="165">
        <v>3122</v>
      </c>
      <c r="O14" s="165"/>
      <c r="P14" s="165">
        <v>9200</v>
      </c>
      <c r="Q14" s="165"/>
      <c r="R14" s="165">
        <v>3000</v>
      </c>
      <c r="S14" s="171"/>
    </row>
    <row r="15" spans="1:19" ht="12.75">
      <c r="A15" s="164" t="s">
        <v>209</v>
      </c>
      <c r="B15" s="165">
        <f t="shared" si="0"/>
        <v>11610</v>
      </c>
      <c r="C15" s="165"/>
      <c r="D15" s="165"/>
      <c r="E15" s="165"/>
      <c r="F15" s="165"/>
      <c r="G15" s="165">
        <v>4000</v>
      </c>
      <c r="H15" s="165"/>
      <c r="I15" s="165"/>
      <c r="J15" s="165"/>
      <c r="K15" s="165">
        <v>5000</v>
      </c>
      <c r="L15" s="165"/>
      <c r="M15" s="165"/>
      <c r="N15" s="165">
        <v>800</v>
      </c>
      <c r="O15" s="165">
        <v>1200</v>
      </c>
      <c r="P15" s="165">
        <v>510</v>
      </c>
      <c r="Q15" s="165"/>
      <c r="R15" s="165">
        <v>100</v>
      </c>
      <c r="S15" s="171"/>
    </row>
    <row r="16" spans="1:19" ht="12.75">
      <c r="A16" s="164" t="s">
        <v>210</v>
      </c>
      <c r="B16" s="165">
        <f t="shared" si="0"/>
        <v>26750</v>
      </c>
      <c r="C16" s="165"/>
      <c r="D16" s="165"/>
      <c r="E16" s="165"/>
      <c r="F16" s="165"/>
      <c r="G16" s="165"/>
      <c r="H16" s="165"/>
      <c r="I16" s="165"/>
      <c r="J16" s="165">
        <v>13000</v>
      </c>
      <c r="K16" s="165"/>
      <c r="L16" s="165"/>
      <c r="M16" s="165"/>
      <c r="N16" s="165">
        <v>2000</v>
      </c>
      <c r="O16" s="165">
        <v>3000</v>
      </c>
      <c r="P16" s="165"/>
      <c r="Q16" s="165"/>
      <c r="R16" s="165">
        <v>8750</v>
      </c>
      <c r="S16" s="171"/>
    </row>
    <row r="17" spans="1:19" s="119" customFormat="1" ht="12.75">
      <c r="A17" s="167" t="s">
        <v>211</v>
      </c>
      <c r="B17" s="165">
        <f t="shared" si="0"/>
        <v>12920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>
        <v>1000</v>
      </c>
      <c r="O17" s="168">
        <v>920</v>
      </c>
      <c r="P17" s="168"/>
      <c r="Q17" s="168"/>
      <c r="R17" s="168">
        <v>3400</v>
      </c>
      <c r="S17" s="172">
        <v>7600</v>
      </c>
    </row>
    <row r="18" spans="1:19" ht="12.75">
      <c r="A18" s="164" t="s">
        <v>212</v>
      </c>
      <c r="B18" s="165">
        <f t="shared" si="0"/>
        <v>12171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>
        <v>900</v>
      </c>
      <c r="O18" s="165">
        <v>2100</v>
      </c>
      <c r="P18" s="165">
        <v>1000</v>
      </c>
      <c r="Q18" s="165"/>
      <c r="R18" s="165">
        <v>8171</v>
      </c>
      <c r="S18" s="171"/>
    </row>
    <row r="19" spans="1:19" ht="12.75">
      <c r="A19" s="164" t="s">
        <v>213</v>
      </c>
      <c r="B19" s="165">
        <f t="shared" si="0"/>
        <v>14632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>
        <v>8232</v>
      </c>
      <c r="O19" s="165">
        <v>6400</v>
      </c>
      <c r="P19" s="165"/>
      <c r="Q19" s="165"/>
      <c r="R19" s="165"/>
      <c r="S19" s="171"/>
    </row>
    <row r="20" spans="1:19" ht="12.75">
      <c r="A20" s="164" t="s">
        <v>214</v>
      </c>
      <c r="B20" s="165">
        <f t="shared" si="0"/>
        <v>14204</v>
      </c>
      <c r="C20" s="165"/>
      <c r="D20" s="165"/>
      <c r="E20" s="165"/>
      <c r="F20" s="165"/>
      <c r="G20" s="165"/>
      <c r="H20" s="165"/>
      <c r="I20" s="165"/>
      <c r="J20" s="165"/>
      <c r="K20" s="165">
        <v>1800</v>
      </c>
      <c r="L20" s="165">
        <v>4000</v>
      </c>
      <c r="M20" s="165"/>
      <c r="N20" s="165">
        <v>1500</v>
      </c>
      <c r="O20" s="165">
        <v>2700</v>
      </c>
      <c r="P20" s="165"/>
      <c r="Q20" s="165"/>
      <c r="R20" s="165">
        <v>4204</v>
      </c>
      <c r="S20" s="171"/>
    </row>
    <row r="21" spans="1:19" s="166" customFormat="1" ht="12.75">
      <c r="A21" s="164" t="s">
        <v>215</v>
      </c>
      <c r="B21" s="165">
        <f t="shared" si="0"/>
        <v>9710</v>
      </c>
      <c r="C21" s="165">
        <v>250</v>
      </c>
      <c r="D21" s="165"/>
      <c r="E21" s="165">
        <v>2460</v>
      </c>
      <c r="F21" s="165"/>
      <c r="G21" s="165"/>
      <c r="H21" s="165">
        <v>5000</v>
      </c>
      <c r="I21" s="165"/>
      <c r="J21" s="165"/>
      <c r="K21" s="165"/>
      <c r="L21" s="165"/>
      <c r="M21" s="165"/>
      <c r="N21" s="165">
        <v>1500</v>
      </c>
      <c r="O21" s="165"/>
      <c r="P21" s="165">
        <v>500</v>
      </c>
      <c r="Q21" s="165"/>
      <c r="R21" s="165"/>
      <c r="S21" s="173"/>
    </row>
    <row r="22" spans="1:19" s="166" customFormat="1" ht="12.75">
      <c r="A22" s="164" t="s">
        <v>216</v>
      </c>
      <c r="B22" s="165">
        <f t="shared" si="0"/>
        <v>6554</v>
      </c>
      <c r="C22" s="165"/>
      <c r="D22" s="165"/>
      <c r="E22" s="165"/>
      <c r="F22" s="165"/>
      <c r="G22" s="165"/>
      <c r="H22" s="165"/>
      <c r="I22" s="165"/>
      <c r="J22" s="165">
        <v>5500</v>
      </c>
      <c r="K22" s="165"/>
      <c r="L22" s="165"/>
      <c r="M22" s="165"/>
      <c r="N22" s="165">
        <v>1054</v>
      </c>
      <c r="O22" s="165"/>
      <c r="P22" s="165"/>
      <c r="Q22" s="165"/>
      <c r="R22" s="165"/>
      <c r="S22" s="173"/>
    </row>
    <row r="23" spans="1:19" s="166" customFormat="1" ht="12.75">
      <c r="A23" s="164" t="s">
        <v>217</v>
      </c>
      <c r="B23" s="165">
        <f t="shared" si="0"/>
        <v>9951</v>
      </c>
      <c r="C23" s="165"/>
      <c r="D23" s="165"/>
      <c r="E23" s="165"/>
      <c r="F23" s="165"/>
      <c r="G23" s="165"/>
      <c r="H23" s="165"/>
      <c r="I23" s="165"/>
      <c r="J23" s="165"/>
      <c r="K23" s="165">
        <v>151</v>
      </c>
      <c r="L23" s="165"/>
      <c r="M23" s="165"/>
      <c r="N23" s="165">
        <v>200</v>
      </c>
      <c r="O23" s="165">
        <v>2300</v>
      </c>
      <c r="P23" s="165"/>
      <c r="Q23" s="165"/>
      <c r="R23" s="165">
        <v>7300</v>
      </c>
      <c r="S23" s="173"/>
    </row>
    <row r="24" spans="1:19" s="166" customFormat="1" ht="12.75">
      <c r="A24" s="164" t="s">
        <v>218</v>
      </c>
      <c r="B24" s="165">
        <f t="shared" si="0"/>
        <v>16986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>
        <v>3500</v>
      </c>
      <c r="M24" s="165">
        <v>1000</v>
      </c>
      <c r="N24" s="165">
        <v>1000</v>
      </c>
      <c r="O24" s="165">
        <v>1000</v>
      </c>
      <c r="P24" s="165">
        <v>1050</v>
      </c>
      <c r="Q24" s="165"/>
      <c r="R24" s="165">
        <v>9436</v>
      </c>
      <c r="S24" s="173"/>
    </row>
    <row r="25" spans="1:19" s="166" customFormat="1" ht="12.75">
      <c r="A25" s="164" t="s">
        <v>219</v>
      </c>
      <c r="B25" s="165">
        <f t="shared" si="0"/>
        <v>13375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>
        <v>500</v>
      </c>
      <c r="O25" s="165"/>
      <c r="P25" s="165">
        <v>275</v>
      </c>
      <c r="Q25" s="165"/>
      <c r="R25" s="165">
        <v>12600</v>
      </c>
      <c r="S25" s="173"/>
    </row>
    <row r="26" spans="1:19" s="166" customFormat="1" ht="12.75">
      <c r="A26" s="164" t="s">
        <v>220</v>
      </c>
      <c r="B26" s="165">
        <f t="shared" si="0"/>
        <v>7410</v>
      </c>
      <c r="C26" s="165">
        <v>0</v>
      </c>
      <c r="D26" s="165"/>
      <c r="E26" s="165">
        <v>4900</v>
      </c>
      <c r="F26" s="165"/>
      <c r="G26" s="165"/>
      <c r="H26" s="165"/>
      <c r="I26" s="165"/>
      <c r="J26" s="165"/>
      <c r="K26" s="165"/>
      <c r="L26" s="165"/>
      <c r="M26" s="165"/>
      <c r="N26" s="165">
        <v>2400</v>
      </c>
      <c r="O26" s="165">
        <v>110</v>
      </c>
      <c r="P26" s="165"/>
      <c r="Q26" s="165"/>
      <c r="R26" s="165"/>
      <c r="S26" s="173"/>
    </row>
    <row r="27" spans="1:19" s="166" customFormat="1" ht="12.75">
      <c r="A27" s="164" t="s">
        <v>221</v>
      </c>
      <c r="B27" s="165">
        <f t="shared" si="0"/>
        <v>13322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>
        <v>500</v>
      </c>
      <c r="O27" s="165">
        <v>2500</v>
      </c>
      <c r="P27" s="165">
        <v>4322</v>
      </c>
      <c r="Q27" s="165"/>
      <c r="R27" s="165">
        <v>6000</v>
      </c>
      <c r="S27" s="173"/>
    </row>
    <row r="28" spans="1:19" s="166" customFormat="1" ht="12.75">
      <c r="A28" s="164" t="s">
        <v>222</v>
      </c>
      <c r="B28" s="165">
        <f t="shared" si="0"/>
        <v>8079</v>
      </c>
      <c r="C28" s="165"/>
      <c r="D28" s="165"/>
      <c r="E28" s="165">
        <v>2000</v>
      </c>
      <c r="F28" s="165"/>
      <c r="G28" s="165"/>
      <c r="H28" s="165"/>
      <c r="I28" s="165">
        <v>1000</v>
      </c>
      <c r="J28" s="165">
        <v>5079</v>
      </c>
      <c r="K28" s="165"/>
      <c r="L28" s="165"/>
      <c r="M28" s="165"/>
      <c r="N28" s="165"/>
      <c r="O28" s="165"/>
      <c r="P28" s="165"/>
      <c r="Q28" s="165"/>
      <c r="R28" s="165"/>
      <c r="S28" s="173"/>
    </row>
    <row r="29" spans="1:19" s="166" customFormat="1" ht="12.75">
      <c r="A29" s="164" t="s">
        <v>223</v>
      </c>
      <c r="B29" s="165">
        <f t="shared" si="0"/>
        <v>12733</v>
      </c>
      <c r="C29" s="165"/>
      <c r="D29" s="165"/>
      <c r="E29" s="165"/>
      <c r="F29" s="165"/>
      <c r="G29" s="165">
        <v>2000</v>
      </c>
      <c r="H29" s="165"/>
      <c r="I29" s="165"/>
      <c r="J29" s="165"/>
      <c r="K29" s="165">
        <v>4050</v>
      </c>
      <c r="L29" s="165">
        <v>2450</v>
      </c>
      <c r="M29" s="165">
        <v>1800</v>
      </c>
      <c r="N29" s="165">
        <v>2433</v>
      </c>
      <c r="O29" s="165"/>
      <c r="P29" s="165"/>
      <c r="Q29" s="165"/>
      <c r="R29" s="165"/>
      <c r="S29" s="173"/>
    </row>
    <row r="30" spans="1:19" s="166" customFormat="1" ht="12.75">
      <c r="A30" s="164" t="s">
        <v>224</v>
      </c>
      <c r="B30" s="165">
        <f t="shared" si="0"/>
        <v>10272</v>
      </c>
      <c r="C30" s="165"/>
      <c r="D30" s="165">
        <v>1403</v>
      </c>
      <c r="E30" s="165">
        <v>97</v>
      </c>
      <c r="F30" s="165"/>
      <c r="G30" s="165"/>
      <c r="H30" s="165"/>
      <c r="I30" s="165"/>
      <c r="J30" s="165"/>
      <c r="K30" s="165"/>
      <c r="L30" s="165"/>
      <c r="M30" s="165"/>
      <c r="N30" s="165">
        <v>3000</v>
      </c>
      <c r="O30" s="165">
        <v>2000</v>
      </c>
      <c r="P30" s="165">
        <v>3772</v>
      </c>
      <c r="Q30" s="165"/>
      <c r="R30" s="165"/>
      <c r="S30" s="173"/>
    </row>
    <row r="31" spans="1:19" s="166" customFormat="1" ht="12.75">
      <c r="A31" s="164" t="s">
        <v>225</v>
      </c>
      <c r="B31" s="165">
        <f t="shared" si="0"/>
        <v>8694</v>
      </c>
      <c r="C31" s="165"/>
      <c r="D31" s="165"/>
      <c r="E31" s="165"/>
      <c r="F31" s="165"/>
      <c r="G31" s="165">
        <v>3694</v>
      </c>
      <c r="H31" s="165">
        <v>5000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73"/>
    </row>
    <row r="32" spans="1:19" s="166" customFormat="1" ht="12.75">
      <c r="A32" s="164" t="s">
        <v>226</v>
      </c>
      <c r="B32" s="165">
        <f t="shared" si="0"/>
        <v>21801</v>
      </c>
      <c r="C32" s="165"/>
      <c r="D32" s="165"/>
      <c r="E32" s="165"/>
      <c r="F32" s="165"/>
      <c r="G32" s="165"/>
      <c r="H32" s="165"/>
      <c r="I32" s="165"/>
      <c r="J32" s="165">
        <v>8000</v>
      </c>
      <c r="K32" s="165"/>
      <c r="L32" s="165"/>
      <c r="M32" s="165"/>
      <c r="N32" s="165">
        <v>3000</v>
      </c>
      <c r="O32" s="165">
        <v>3500</v>
      </c>
      <c r="P32" s="165">
        <v>1700</v>
      </c>
      <c r="Q32" s="165">
        <v>5000</v>
      </c>
      <c r="R32" s="165">
        <v>601</v>
      </c>
      <c r="S32" s="173"/>
    </row>
    <row r="33" spans="1:19" s="166" customFormat="1" ht="12.75">
      <c r="A33" s="164" t="s">
        <v>227</v>
      </c>
      <c r="B33" s="165">
        <f t="shared" si="0"/>
        <v>11984</v>
      </c>
      <c r="C33" s="165"/>
      <c r="D33" s="165"/>
      <c r="E33" s="165"/>
      <c r="F33" s="165">
        <v>1000</v>
      </c>
      <c r="G33" s="165"/>
      <c r="H33" s="165"/>
      <c r="I33" s="165"/>
      <c r="J33" s="165"/>
      <c r="K33" s="165"/>
      <c r="L33" s="165"/>
      <c r="M33" s="165"/>
      <c r="N33" s="165">
        <v>800</v>
      </c>
      <c r="O33" s="165">
        <v>2800</v>
      </c>
      <c r="P33" s="165">
        <v>4234</v>
      </c>
      <c r="Q33" s="165">
        <v>650</v>
      </c>
      <c r="R33" s="165">
        <v>2500</v>
      </c>
      <c r="S33" s="173"/>
    </row>
    <row r="34" spans="1:19" ht="12.75">
      <c r="A34" s="169" t="s">
        <v>168</v>
      </c>
      <c r="B34" s="165">
        <f>SUM(B12:B33)</f>
        <v>281946</v>
      </c>
      <c r="C34" s="170">
        <f>SUM(C12:C33)</f>
        <v>1050</v>
      </c>
      <c r="D34" s="170">
        <f aca="true" t="shared" si="1" ref="D34:S34">SUM(D12:D33)</f>
        <v>1403</v>
      </c>
      <c r="E34" s="170">
        <f t="shared" si="1"/>
        <v>9457</v>
      </c>
      <c r="F34" s="170">
        <f t="shared" si="1"/>
        <v>1700</v>
      </c>
      <c r="G34" s="170">
        <f t="shared" si="1"/>
        <v>15732</v>
      </c>
      <c r="H34" s="170">
        <f t="shared" si="1"/>
        <v>16928</v>
      </c>
      <c r="I34" s="170">
        <f t="shared" si="1"/>
        <v>1000</v>
      </c>
      <c r="J34" s="170">
        <f t="shared" si="1"/>
        <v>31579</v>
      </c>
      <c r="K34" s="170">
        <f t="shared" si="1"/>
        <v>11901</v>
      </c>
      <c r="L34" s="170">
        <f t="shared" si="1"/>
        <v>13050</v>
      </c>
      <c r="M34" s="170">
        <f t="shared" si="1"/>
        <v>4800</v>
      </c>
      <c r="N34" s="170">
        <f t="shared" si="1"/>
        <v>35441</v>
      </c>
      <c r="O34" s="170">
        <f t="shared" si="1"/>
        <v>31530</v>
      </c>
      <c r="P34" s="170">
        <f t="shared" si="1"/>
        <v>27063</v>
      </c>
      <c r="Q34" s="170">
        <f t="shared" si="1"/>
        <v>5650</v>
      </c>
      <c r="R34" s="170">
        <f t="shared" si="1"/>
        <v>66062</v>
      </c>
      <c r="S34" s="170">
        <f t="shared" si="1"/>
        <v>7600</v>
      </c>
    </row>
    <row r="36" ht="12.75">
      <c r="D36" s="120"/>
    </row>
    <row r="37" ht="12.75">
      <c r="D37" s="120"/>
    </row>
  </sheetData>
  <sheetProtection/>
  <mergeCells count="13">
    <mergeCell ref="A6:R6"/>
    <mergeCell ref="A8:A11"/>
    <mergeCell ref="B8:B11"/>
    <mergeCell ref="C9:E9"/>
    <mergeCell ref="F9:H9"/>
    <mergeCell ref="K9:O9"/>
    <mergeCell ref="C10:E10"/>
    <mergeCell ref="F10:H10"/>
    <mergeCell ref="K10:L10"/>
    <mergeCell ref="M10:O10"/>
    <mergeCell ref="C8:S8"/>
    <mergeCell ref="P9:S9"/>
    <mergeCell ref="P10:S10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2017-04-18T12:16:52Z</cp:lastPrinted>
  <dcterms:created xsi:type="dcterms:W3CDTF">1997-02-26T13:46:56Z</dcterms:created>
  <dcterms:modified xsi:type="dcterms:W3CDTF">2017-04-18T12:52:03Z</dcterms:modified>
  <cp:category/>
  <cp:version/>
  <cp:contentType/>
  <cp:contentStatus/>
</cp:coreProperties>
</file>